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3" sheetId="1" r:id="rId1"/>
    <sheet name="Подпр.2" sheetId="2" r:id="rId2"/>
    <sheet name="Подпр.1" sheetId="3" r:id="rId3"/>
    <sheet name="Подпр.3" sheetId="4" r:id="rId4"/>
    <sheet name="Подпр.4" sheetId="5" r:id="rId5"/>
    <sheet name="Подпр.5" sheetId="6" r:id="rId6"/>
    <sheet name="Обепеч.подпр." sheetId="7" r:id="rId7"/>
  </sheets>
  <definedNames>
    <definedName name="_xlnm.Print_Titles" localSheetId="0">'Приложение 3'!$13:$15</definedName>
    <definedName name="_xlnm.Print_Area" localSheetId="0">'Приложение 3'!$A$3:$AC$158</definedName>
  </definedNames>
  <calcPr fullCalcOnLoad="1"/>
</workbook>
</file>

<file path=xl/sharedStrings.xml><?xml version="1.0" encoding="utf-8"?>
<sst xmlns="http://schemas.openxmlformats.org/spreadsheetml/2006/main" count="389" uniqueCount="196">
  <si>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</si>
  <si>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</si>
  <si>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</si>
  <si>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</si>
  <si>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</si>
  <si>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</si>
  <si>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</si>
  <si>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</si>
  <si>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</si>
  <si>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Программа , всего </t>
  </si>
  <si>
    <t>тыс. рублей</t>
  </si>
  <si>
    <t>(наименование муниципальной  программы)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</si>
  <si>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</si>
  <si>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</si>
  <si>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</si>
  <si>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</si>
  <si>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</si>
  <si>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Показатель1«Удовлетворенность населения Конаковского района качеством образовательных услуг и их доступностью;</t>
  </si>
  <si>
    <t>%</t>
  </si>
  <si>
    <t>Подпрограмма 1 «Развитие дошкольного образования»</t>
  </si>
  <si>
    <t>Подпрограмма 2 «Развитие общего образования»</t>
  </si>
  <si>
    <t xml:space="preserve">Показатель 3: «Доля расходов муниципального бюджета на дошкольное образование в общем объеме расходов муниципального бюджета  на отрасль «Образование». </t>
  </si>
  <si>
    <t>Показатель 1 «Доля учащихся, охваченных горячим питанием, от общего числа обучающихся»</t>
  </si>
  <si>
    <t>Задача 1. Повышение квалификации руководителей, педагогических работников образовательных учреждений.</t>
  </si>
  <si>
    <t>Показатель 1. «Количество педагогов и руководящих работников образовательных учреждений, прошедших аттестацию»</t>
  </si>
  <si>
    <t>Задача 2. «Развитие кадрового потенциала педагогических работников»</t>
  </si>
  <si>
    <t>Задача 1 «Организация отдыха детей  в каникулярное время в образовательных учреждениях различных видов и типов»</t>
  </si>
  <si>
    <t>Показатель  1 «Количество детей, охваченных организованными формами отдыха»</t>
  </si>
  <si>
    <t>Показатель  2 «Доля обучающихся, охваченных организованными формами отдыха, по отношению ко всем  обучающимся ОУ»</t>
  </si>
  <si>
    <t>Показатель 3 Доля несовершеннолетних, состоящих на учете в КДН и ЗП, ОДН , охвачена организованными формами отдыха»</t>
  </si>
  <si>
    <t>Задача 2 « Создание временных рабочих мест и других форм трудовой занятости в свободное от учебы время для подростков в возрасте от14 до18 лет.</t>
  </si>
  <si>
    <t>Показатель 1 «Количество обучающихся, трудоустроенных на каникулярный период».</t>
  </si>
  <si>
    <t>Показатель 2. «Количество несовершеннолетних,  занятых в летних трудовых объединениях»</t>
  </si>
  <si>
    <t>Показатель  1  «Количество образовательных учреждений, получивших  информационно-аналитическое, методическое, консультационно-диагностическое обслуживания»</t>
  </si>
  <si>
    <t>2018 год</t>
  </si>
  <si>
    <t xml:space="preserve">Задача 1 «Руководство и управление в сфере установленных функций» </t>
  </si>
  <si>
    <t>единиц</t>
  </si>
  <si>
    <t xml:space="preserve">Показатель 1: «Доля расходов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общем объеме расходов муниципального бюджета  на отрасль «Образование». </t>
  </si>
  <si>
    <t>Показатель 1 «Охват детей программами дошкольного образования в образовательных учреждениях»</t>
  </si>
  <si>
    <t>К</t>
  </si>
  <si>
    <t xml:space="preserve">Показатель 1: «Доля расходов на выплату компенсации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в общем объеме расходов муниципального бюджета  на отрасль «Образование». </t>
  </si>
  <si>
    <t xml:space="preserve">Показатель 1: «Доля расходов на питание детей в дошкольных образовательных учреждениях в общем объеме расходов муниципального бюджета  на отрасль «Образование». </t>
  </si>
  <si>
    <t xml:space="preserve">Показатель 1: «Доля расходов муниципального бюджета на проведение ремонтных работ и противопожарных мероприятий в дошкольных образовательных учреждениях в общем объеме расходов муниципального бюджета  на отрасль «Образование». </t>
  </si>
  <si>
    <t>Показатель 1 «Доля расходов муниципального бюджета на обеспечение государственных гарантий реализации прав на получение общедоступного и бесплатного дошкольного, начального общего, основного общего и среднего общего образования в муниципальных бюджетных общеобразовательных учреждениях, обеспечение дополнительного образования детей в общеобразовательных организациях»</t>
  </si>
  <si>
    <t xml:space="preserve">Показатель 1 «Охват детей программами общего образования». </t>
  </si>
  <si>
    <t>чел.</t>
  </si>
  <si>
    <t>S</t>
  </si>
  <si>
    <t xml:space="preserve">Показатель 1 «Доля расходов на обеспечение подвоза учащихся школ , проживающих в сельской местности  к месту обучения и обратно в общем объеме расходов  муниципального бюджета на отрасль «Образование». </t>
  </si>
  <si>
    <t xml:space="preserve">Показатель 2 «Количество учреждений, получивших субсидию на организацию подвоза обучающихся». </t>
  </si>
  <si>
    <t xml:space="preserve">Показатель 1 «Доля расходов на обеспечение деятельности учреждений дополнительного образования в общем объеме расходов  муниципального бюджета на отрасль «Образование». </t>
  </si>
  <si>
    <t xml:space="preserve">Показатель 1 «Доля расходов на обеспечение учащихся начальных классов муниципальных общеобразовательных учреждений горячим питанием в общем объеме расходов  муниципального бюджета на отрасль «Образование». </t>
  </si>
  <si>
    <t xml:space="preserve">Показатель 1 «Доля расходов на обеспечение учащихся питанием в группах продленного дня и коррекционных школах в общем объеме расходов  муниципального бюджета на отрасль «Образование». </t>
  </si>
  <si>
    <t>Показатель 1  «Количество занимающихся, прошедших тестированиев рамках ВФОК "ГТО"».</t>
  </si>
  <si>
    <t xml:space="preserve">Показатель 1 «Доля расходов на обеспечение профессиональной подготовки, переподготовки и повышение квалификации в общем объеме расходов  муниципального бюджета на отрасль «Образование». </t>
  </si>
  <si>
    <t xml:space="preserve">Показатель 1 «Количество молодых специалистов, поступивших на работу в образовательные учреждения» </t>
  </si>
  <si>
    <t>Показатель  1 «Количество проведенных районных мероприятий в каникулярный период»</t>
  </si>
  <si>
    <t xml:space="preserve">Показатель 1 «Доля расходов на проведение оздоровительной кампании детей в общем объеме расходов муниципального бюджета на отрасль «Образование». </t>
  </si>
  <si>
    <t>Показатель 1 «Количество трудоустроенных несовершеннолетних, состоящих на учете КДН и ЗП, ОДН».</t>
  </si>
  <si>
    <t>Показатель 2. «Количество несовершеннолетних, трудоустроенных в каникулярное время»</t>
  </si>
  <si>
    <t xml:space="preserve">Характеристика   муниципальной   программы  МО «Конаковский район» Тверской области  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</si>
  <si>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</si>
  <si>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</si>
  <si>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>да-1/нет-0</t>
  </si>
  <si>
    <t xml:space="preserve">Показатель 1 «Количество дошкольных учреждений, участвующих в мероприятиях районного конкурса «Лучший участок детского сада». </t>
  </si>
  <si>
    <t xml:space="preserve">Показатель 1 «Доля расходов на обеспечение центрального аппарата исполнительных органов муниципальной власти Конаковского района в общем объеме расходов муниципального бюджета на отрасль «Образование». </t>
  </si>
  <si>
    <t>Показатель 1 «Количество образовательных учреждений, для которых организовано методическое сопровождение обеспечения доступности общего образования»</t>
  </si>
  <si>
    <t xml:space="preserve">Показатель 1 «Доля расходов на организацию и проведение управлением образования мероприятий в общем объеме расходов муниципального бюджета на отрасль «Образование». </t>
  </si>
  <si>
    <t xml:space="preserve">Показатель 1 «Доля расходов на оплату труда работников органов местного самоуправления и иных самостоятельных структурных подразделений, не являющихся муниципальными служащими, в общем объеме расходов муниципального бюджета на отрасль «Образование». </t>
  </si>
  <si>
    <t>2019 год</t>
  </si>
  <si>
    <t>2020 год</t>
  </si>
  <si>
    <t>2021 год</t>
  </si>
  <si>
    <t>2022 год</t>
  </si>
  <si>
    <t>Цель 1 «Формирование открытой, саморазвивающейся, информационно и технически оснащенной образовательной системы, способной в полной мере удовлетворять образовательные запросы личности и социума, обеспечивать доступность качественного образования».</t>
  </si>
  <si>
    <t>Показатель 1: «Охват детей программами дошкольного  образования  в образовательных учреждениях».</t>
  </si>
  <si>
    <t>Показатель 2: «Количество детей, ожидающих места в дошкольные образовательные учреждения»</t>
  </si>
  <si>
    <t xml:space="preserve">Задача 2: «Повышение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образования» </t>
  </si>
  <si>
    <t>Показатель 1 «Средний размер субвенции в расчете на 1 ребенка дошкольного возраста, получающего услуги дошкольного образования в образовательных учреждениях»</t>
  </si>
  <si>
    <t>Показатель 2 «Доля воспитанников, участвующих в муниципальных конкурсах, фестивалях»</t>
  </si>
  <si>
    <t>Показатель1:«Количество учреждений, в которых осуществлены мероприятия по укреплению материально-технической базы»</t>
  </si>
  <si>
    <t xml:space="preserve">Показатель 2 «Количество учреждений, в которых проведены мероприятия по обеспечению комплексной безопасности зданий и помещений  дошкольных учреждений» </t>
  </si>
  <si>
    <t>Показатель 3. «Количество  учреждений,  в которых осуществлены ремонтные работы»</t>
  </si>
  <si>
    <t>Показатель 1 «Количество проведенных конкурсов и фестивалей»</t>
  </si>
  <si>
    <t xml:space="preserve">Показатель 2 «Доля расходов муниципального бюджета на общее образование в общем объеме расходов  муниципального бюджета на отрасль «Образование». </t>
  </si>
  <si>
    <t>Показатель 3 «Количество общеобразовательных учреждений, здания и помещения которых находятся в аварийном состоянии или требуют капитального ремонта»</t>
  </si>
  <si>
    <t>Показатель 4 «Количество общеобразовательных учреждений, которые соответствуют всем требованиям безопасности»</t>
  </si>
  <si>
    <t>Показатель 1 «Доля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обучающихся»</t>
  </si>
  <si>
    <t>Показатель 2 «Доля обучающихся в общеобразовательных организациях, занимающихся в одну смену в общей численности обучающихся».</t>
  </si>
  <si>
    <t>Показатель  3 «Доля обучающихся в образовательных организациях, занимающихся  во вторую смену»</t>
  </si>
  <si>
    <t>Показатель 4 «Доля сельских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нуждающихся в подвозе»</t>
  </si>
  <si>
    <t>Показатель 1 «Доля выпускников 11 классов, получивших аттестат о среднем общем образовании»</t>
  </si>
  <si>
    <t>Показатель 2 «Доля выпускников, получивших аттестат о среднем общем образовании с отличием»</t>
  </si>
  <si>
    <t>Показатель 3 «Доля выпускников 9 классов, получивших аттестат об основном общем образовании»</t>
  </si>
  <si>
    <t>Показатель 4 «Доля выпускников 9 классов, получивших аттестат об основном общем образовании с отличием»</t>
  </si>
  <si>
    <t>Показатель 5 «Доля обучающихся, ставших призерами регионального этапа Всероссийской олимпиады школьников»</t>
  </si>
  <si>
    <t>Показатель 2. «Количество учащихся из малообеспеченных семей, охваченных горячим питанием»</t>
  </si>
  <si>
    <t xml:space="preserve">Показатель 1 «Доля расходов муниципального бюджета на проведение ремонтных работ и противопожарных мероприятий в общеобразовательных учреждениях в общем объеме расходов  муниципального бюджета на отрасль «Образование». </t>
  </si>
  <si>
    <t>Подпрограмма 3 «Развитие дополнительного образования»</t>
  </si>
  <si>
    <t>Показатель 1. «Доля организаций дополнительного образования детей, в которых созданы условия для реализации современных программ»</t>
  </si>
  <si>
    <t>Показатель1. «Доля детей в возрасте от 5 до 18 лет, охваченных дополнительным образованием в образовательных организациях Конаковского района, в общей численности детей этого возраста»</t>
  </si>
  <si>
    <t>Показатель 2. «Доля детей от 5 до 18 лет, охваченных дополнительным образованием технической направленности»</t>
  </si>
  <si>
    <t>Показатель 3. «Доля детей, систематически занимающихся физкультурой и спортом»</t>
  </si>
  <si>
    <t>Подпрограмма 4 «Профессиональная подготовка, переподготовка и повышение квалификации»</t>
  </si>
  <si>
    <t>Подпрограмма 5 «Создание условий для развития системы отдыха и оздоровления детей»</t>
  </si>
  <si>
    <t>Показатель 2 «Доля детей от 3 до 7 лет, которым будет предоставлена возможность получать услуги дошкольного образования»</t>
  </si>
  <si>
    <t>Показатель 3 «Доля детей  в возрасте от 1,5 до 3 лет, осваивающих образовательные программы дошкольного образования»</t>
  </si>
  <si>
    <t>Показатель 4 «Доля обучающихся в муниципальных общеобразовательных организациях, занимающихся в одну смену в общей численности обучающихся в  общеобразовательных организациях»</t>
  </si>
  <si>
    <t>п/п</t>
  </si>
  <si>
    <t>Задачи подпрограммы 1</t>
  </si>
  <si>
    <t>итого</t>
  </si>
  <si>
    <t>Всего, в том числе</t>
  </si>
  <si>
    <t>Задача 1. Обеспечение условий отсутствия очередности в дошкольные образовательные учреждения и развитие инфраструктуры дошкольного образования.</t>
  </si>
  <si>
    <t>Задача 3 Создание условий для предоставления общедоступного и бесплатного дошкольного образования для детей с ограниченными  возможностями</t>
  </si>
  <si>
    <t>Объем финансовых ресурсов, тыс.руб.</t>
  </si>
  <si>
    <t>Задача 2. 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</t>
  </si>
  <si>
    <t>Задача 1. 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</t>
  </si>
  <si>
    <t>Задача 2. Обеспечение реализации федеральных государственных образовательных стандартов общего образования</t>
  </si>
  <si>
    <t>Задача 3. Реализация механизмов, обеспечивающих равный доступ к качественному общему образованию</t>
  </si>
  <si>
    <t>Задача 4. Создание  современной системы оценки индивидуальных образовательных достижений обучающихся</t>
  </si>
  <si>
    <t>Задача 1.  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</t>
  </si>
  <si>
    <t>Задача 2. Формирование системы непрерывного вариативного дополнительного образования детей</t>
  </si>
  <si>
    <t>Показатель 1 «Количество образовательных учреждений, принявших участие в муниципальном этапе Всероссийского конкурса «Учитель года».</t>
  </si>
  <si>
    <t>Задача 1.  Повышение квалификации руководителей, педагогических работников образовательных учреждений</t>
  </si>
  <si>
    <t>Задача 2. Развитие кадрового потенциала педагогических работников</t>
  </si>
  <si>
    <t>Задача 1.  Организация отдыха детей  в каникулярное время в образовательных учреждениях различных видов и типов</t>
  </si>
  <si>
    <t>Задача 2. Создание временных рабочих мести других форм трудовой занятости в свободное от учебы время для подростков в возрасте от14 до18 лет</t>
  </si>
  <si>
    <t>Задача 1.  Руководство и управление в сфере установленных функций</t>
  </si>
  <si>
    <t>Приложение №1 к Программе</t>
  </si>
  <si>
    <t xml:space="preserve"> «Развитие системы  образования в Конаковском районе Тверской области на 2018-2022 годы»</t>
  </si>
  <si>
    <t xml:space="preserve">Показатель 1: «Доля расходов на обеспечение деятельности дошкольное образовательных учреждений в общем объеме расходов муниципального бюджета  на отрасль «Образование». </t>
  </si>
  <si>
    <t xml:space="preserve">Показатель 1: «Количество специалистов, получивших компенсацию за аренду жилья». </t>
  </si>
  <si>
    <t>Показатель 5 «Доля обучающихся с ОВЗ, которым созданы необходимые условия.»</t>
  </si>
  <si>
    <t>Показатель 6 «Доля школьников с ОВЗ, обучающихся по дистанционным технологиям, в общей численности детей с ОВЗ»</t>
  </si>
  <si>
    <t>Показатель 7 «Доля выпускников специальных (коррекционных) образовательных учреждений, продолживших обучение с целью получения профессионального образования»</t>
  </si>
  <si>
    <t>Показатель 1 «Количество общественных наблюдателей, принявших участие  в  государственной итоговой аттестации»</t>
  </si>
  <si>
    <t xml:space="preserve">Показатель 1 «Количество обучающихся , принявших участие в муниципальном этапе Всероссийской олимпиады школьников по общеобразовательным предметам»             </t>
  </si>
  <si>
    <t xml:space="preserve">Показатель 1 «Доля расходов на обеспечение питанием детей в дошкольных группах общеобразовательных учреждений в общем объеме расходов  муниципального бюджета на отрасль «Образование». </t>
  </si>
  <si>
    <t xml:space="preserve">Показатель 1 «Доля обучающихся, принявших участие в мероприятиях, направленных на воспитание нравственности,патриотизма»                                                                                             </t>
  </si>
  <si>
    <t xml:space="preserve">Показатель 1 «Доля расходов муниципального бюджета на проведение ремонтных работ и противопожарных мероприятий в УДО в общем объеме расходов  муниципального бюджета на отрасль «Образование». </t>
  </si>
  <si>
    <t xml:space="preserve">Задача 2 «Мониторинг показателей муниципальной программы» </t>
  </si>
  <si>
    <t>Задача 1. Мониторинг показателей муниципальной программы</t>
  </si>
  <si>
    <t xml:space="preserve">Задача 3 «Укрепление материально-технической базы   образовательных учреждений, реализующих основную общеобразовательную программу дошкольного образования» </t>
  </si>
  <si>
    <t>Задача 2. «Реализация механизмов, обеспечивающих равный доступ к качественному общему образованию»</t>
  </si>
  <si>
    <t>Задача 3 «Создание  современной системы оценки индивидуальных образовательных достижений обучающихся»</t>
  </si>
  <si>
    <t>Задача 4 «Обеспечение комплексной деятельности по сохранению и укреплению здоровья школьников, формированию основ здорового образа жизни»</t>
  </si>
  <si>
    <t>Показатель  3. «Количество отремонтированных столовых»</t>
  </si>
  <si>
    <t>Показатель 1 "Количество педагогов, принявших участие в муниципальном этапе Всероссийского конкурса "Учитель года"</t>
  </si>
  <si>
    <t>Показатель 1 «Количество участников муниципального этапа Всероссийского конкурса "Воспитатель года"</t>
  </si>
  <si>
    <t>Показатель 1."Доля освоенных бюджетных средств"</t>
  </si>
  <si>
    <t>Показатель  1  «Количество отчетов о выполнении муниципальных заданий образовательных учреждений»</t>
  </si>
  <si>
    <t>Показатель 1. Количество материалов, размещенных в СМИ и на официальных сайтах».</t>
  </si>
  <si>
    <t xml:space="preserve">Задача 1. «Создание условий, обеспечивающих современные требования к условиям и содержанию детей в дошкольных образовательных учреждениях». </t>
  </si>
  <si>
    <t>Показатель 5 «Доля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собственности».</t>
  </si>
  <si>
    <t xml:space="preserve"> Задача 2. «Формирование системы непрерывного вариативного дополнительного образования детей</t>
  </si>
  <si>
    <t>Задача 1. «Развитие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образования».</t>
  </si>
  <si>
    <r>
      <t>Главный администратор  (администратор) муниципальной  программы  МО «Конаковский район» Тверской области  А</t>
    </r>
    <r>
      <rPr>
        <i/>
        <u val="single"/>
        <sz val="11"/>
        <color indexed="8"/>
        <rFont val="Calibri"/>
        <family val="1"/>
      </rPr>
      <t>дминистрация Конаковского района</t>
    </r>
  </si>
  <si>
    <t>Показатель1 «Охват детей программами общего  образования  в образовательных учреждениях»</t>
  </si>
  <si>
    <t xml:space="preserve">Показатель 2 «Количество дошкольных образовательных учреждений, принявших участие в муниципальном этапе Всероссийского конкурса «Воспитатель года ». </t>
  </si>
  <si>
    <t>Задача 1 «Организация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организациями».</t>
  </si>
  <si>
    <t xml:space="preserve">Мероприятие 1.001 «Обеспечение деятельности дошкольных образовательных учреждений» </t>
  </si>
  <si>
    <t xml:space="preserve">Мероприятие 1.002 «Организация питания детей в дошкольных образовательных учреждениях». </t>
  </si>
  <si>
    <t>Мероприятие 2.001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</si>
  <si>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2.002 «Компенсация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</si>
  <si>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 xml:space="preserve">Мероприятие 3.001 «Проведение ремонтных работ и противопожарных мероприятий в  муниципальных дошкольных образовательных учреждениях» </t>
  </si>
  <si>
    <t>Административное мероприятие 2.003.  «Организация и проведение муниципальных конкурсов, фестивалей»</t>
  </si>
  <si>
    <t>Административное мероприятие  2.004. «Методическое сопровождение развития дошкольного образования»</t>
  </si>
  <si>
    <t>Административное мероприятие 3.002 «Проведение районного конкурса «Лучший участок детского сада»</t>
  </si>
  <si>
    <t>Мероприятие 1.001 «Обеспечение государственных гарантий реализации прав на получение общедоступного и бесплатного дошкольного, начального общего, основного общего и среднего общего образования в муниципальных бюджетных общеобразовательных учреждениях»</t>
  </si>
  <si>
    <t>Мероприятие 1.002 «Обеспечение деятельности общеобразовательных учреждений»</t>
  </si>
  <si>
    <t xml:space="preserve">Мероприятие 1.003 «Проведение ремонтных работ и противопожарных мероприятий в общеобразовательных учреждениях» </t>
  </si>
  <si>
    <t>Мероприятие 1.004 «Предоставление компенсации за аренду жилья молодым педагогам общеобразовательных учреждений».</t>
  </si>
  <si>
    <t>Мероприятие 2.001 « Организация подвоза учащихся школ, проживающих в сельской местности  к месту обучения и обратно».</t>
  </si>
  <si>
    <t xml:space="preserve">Административное мероприятие 2.002.«Организационно-методическое сопровождение процессов обеспечения доступности общего образования» </t>
  </si>
  <si>
    <t>Административное мероприятие 3.001 «Организация и проведение  мероприятий по обеспечению процедуры государственной итоговой аттестации»</t>
  </si>
  <si>
    <t>Административное мероприятие 3.002 «Организация и проведение муниципального этапа Всероссийской олимпиады школьников по общеобразовательным предметам».</t>
  </si>
  <si>
    <t>Мероприятие 4.001 «Организация обеспечения учащихся начальных классов муниципальных общеобразовательных учреждений горячим питанием».</t>
  </si>
  <si>
    <t>Мероприятие 4.002 « Организация обеспечения питанием учащихся в группах продленного дня и коррекционных школах».</t>
  </si>
  <si>
    <t>Мероприятие 4.003 «Организация обеспечения питанием детей в дошкольных группах общеобразовательных учреждений».</t>
  </si>
  <si>
    <t xml:space="preserve">Мероприятие 1.001 «Обеспечение деятельности учреждений дополнительного образования» </t>
  </si>
  <si>
    <t>Мероприятие 1.002. «Проведение ремонтных работ и противопожарных мероприятий в учреждениях дополнительного образования»</t>
  </si>
  <si>
    <t>Мероприятие 2.001 «Внедрение Всероссийского физкультурно-спортивного комплекса "Готов к труду и обороне" на территории Конаковского района»</t>
  </si>
  <si>
    <t>Административное мероприятие 2.002. «Проведение системы мероприятий, направленных на воспитание нравственности, патриотизма, в том числе через реализацию программ патриотического воспитания, допризывной подготовки»</t>
  </si>
  <si>
    <t>Мероприятие 1.001 «Обеспечение профессиональной подготовки, переподготовки и повышение квалификации».</t>
  </si>
  <si>
    <t>Административное мероприятие 1.002 «Выявление и поддержка молодежи, заинтересованной в получении педагогической профессии и в работе в системе образования»</t>
  </si>
  <si>
    <t>Административное мероприятие 2.001 «Организация и проведение муниципального этапа  Всероссийского конкурса « Учитель года»</t>
  </si>
  <si>
    <t>Административное мероприятие 2.002 «Организация и проведение муниципального этапа  Всероссийского конкурса «Воспитатель года».</t>
  </si>
  <si>
    <t>Мероприятие 1.001«Проведение оздоровительной кампании детей»</t>
  </si>
  <si>
    <t>Административное мероприятие 1.002 «Разработка муниципального плана воспитательной работы в каникулярный период»</t>
  </si>
  <si>
    <t>Административное мероприятие 2.001 «Организация летнего отдыха для детей, находящихся в трудной жизненной ситуации».</t>
  </si>
  <si>
    <t>Административное мероприятие 2.002 «Обеспечение организации трудоустройства обучающихся общеобразовательных учреждений в каникулярное время».</t>
  </si>
  <si>
    <t>Мероприятие 1.001 «Расходы по центральному аппарату исполнительных органов муниципальной власти Конаковского района».</t>
  </si>
  <si>
    <t>Мероприятие 1.002 «Фонд оплаты труда работников органов местного самоуправления и иных самостоятельных структурных подразделений, не являющихся муниципальными служащими».</t>
  </si>
  <si>
    <t>Мероприятие 1.003 «Расходы, связанные с проведением мероприятий и прочие расходы»</t>
  </si>
  <si>
    <t>Административное мероприятие 2.001 «Сбор данных о выполнении показателей программы».</t>
  </si>
  <si>
    <t>Административное мероприятие 2.002. «Обеспечение публичности (открытости), достоверности информации о реализации мероприятий муниципальной программы».</t>
  </si>
  <si>
    <t>Администратор - Управление образования администрации Конаковского района</t>
  </si>
  <si>
    <t>Ответственный исполнитель- Управление образования администрации Конаковского района, образовательные учреждения, подведомственные управлению образования администрации Конаковского района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</si>
</sst>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_-* #,##0.000\ _₽_-;\-* #,##0.000\ _₽_-;_-* &quot;-&quot;???\ _₽_-;_-@_-"/>
    <numFmt numFmtId="186" formatCode="#,##0.0000"/>
    <numFmt numFmtId="187" formatCode="#,##0.0"/>
    <numFmt numFmtId="188" formatCode="0.0"/>
    <numFmt numFmtId="189" formatCode="0.000"/>
    <numFmt numFmtId="190" formatCode="0.0000000"/>
    <numFmt numFmtId="191" formatCode="0.000000"/>
    <numFmt numFmtId="192" formatCode="0.00000000"/>
    <numFmt numFmtId="193" formatCode="0.000000000"/>
    <numFmt numFmtId="194" formatCode="0.0000000000"/>
    <numFmt numFmtId="195" formatCode="0.00000"/>
    <numFmt numFmtId="196" formatCode="0.0000"/>
    <numFmt numFmtId="197" formatCode="_-* #,##0.000_р_._-;\-* #,##0.000_р_._-;_-* &quot;-&quot;???_р_._-;_-@_-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u val="single"/>
      <sz val="11"/>
      <color indexed="8"/>
      <name val="Calibri"/>
      <family val="1"/>
    </font>
    <font>
      <sz val="9"/>
      <name val="Times New Roman"/>
      <family val="1"/>
    </font>
    <font>
      <sz val="10"/>
      <name val="Times New Roman"/>
      <family val="1"/>
    </font>
    <font>
      <i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u val="single"/>
      <sz val="9"/>
      <name val="Times New Roman"/>
      <family val="1"/>
    </font>
    <font>
      <b/>
      <sz val="11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198" fontId="21" fillId="0" borderId="10" xfId="6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98" fontId="23" fillId="0" borderId="10" xfId="60" applyNumberFormat="1" applyFont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4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4" fontId="34" fillId="24" borderId="0" xfId="0" applyNumberFormat="1" applyFont="1" applyFill="1" applyBorder="1" applyAlignment="1">
      <alignment horizontal="center" vertical="center" wrapText="1"/>
    </xf>
    <xf numFmtId="4" fontId="35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7" fillId="24" borderId="0" xfId="0" applyFont="1" applyFill="1" applyBorder="1" applyAlignment="1">
      <alignment/>
    </xf>
    <xf numFmtId="0" fontId="37" fillId="24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24" borderId="0" xfId="0" applyFont="1" applyFill="1" applyBorder="1" applyAlignment="1">
      <alignment horizontal="justify" vertical="top" wrapText="1"/>
    </xf>
    <xf numFmtId="0" fontId="31" fillId="24" borderId="0" xfId="0" applyFont="1" applyFill="1" applyBorder="1" applyAlignment="1">
      <alignment horizontal="left" vertical="top"/>
    </xf>
    <xf numFmtId="0" fontId="25" fillId="24" borderId="0" xfId="0" applyFont="1" applyFill="1" applyAlignment="1">
      <alignment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justify" vertical="top" wrapText="1"/>
    </xf>
    <xf numFmtId="4" fontId="30" fillId="0" borderId="0" xfId="0" applyNumberFormat="1" applyFont="1" applyFill="1" applyBorder="1" applyAlignment="1">
      <alignment horizontal="justify" vertical="top" wrapText="1"/>
    </xf>
    <xf numFmtId="0" fontId="34" fillId="24" borderId="12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4" fontId="35" fillId="0" borderId="12" xfId="0" applyNumberFormat="1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wrapText="1"/>
    </xf>
    <xf numFmtId="0" fontId="34" fillId="0" borderId="12" xfId="0" applyFont="1" applyFill="1" applyBorder="1" applyAlignment="1">
      <alignment horizontal="center" wrapText="1"/>
    </xf>
    <xf numFmtId="0" fontId="39" fillId="25" borderId="12" xfId="0" applyFont="1" applyFill="1" applyBorder="1" applyAlignment="1">
      <alignment horizontal="left" vertical="center" wrapText="1"/>
    </xf>
    <xf numFmtId="0" fontId="34" fillId="24" borderId="12" xfId="0" applyFont="1" applyFill="1" applyBorder="1" applyAlignment="1">
      <alignment horizontal="center" vertical="top" wrapText="1"/>
    </xf>
    <xf numFmtId="184" fontId="34" fillId="0" borderId="12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0" fontId="40" fillId="24" borderId="12" xfId="0" applyFont="1" applyFill="1" applyBorder="1" applyAlignment="1">
      <alignment/>
    </xf>
    <xf numFmtId="0" fontId="40" fillId="24" borderId="12" xfId="0" applyFont="1" applyFill="1" applyBorder="1" applyAlignment="1">
      <alignment horizontal="center" vertical="center"/>
    </xf>
    <xf numFmtId="0" fontId="39" fillId="24" borderId="12" xfId="0" applyFont="1" applyFill="1" applyBorder="1" applyAlignment="1">
      <alignment vertical="top" wrapText="1"/>
    </xf>
    <xf numFmtId="0" fontId="39" fillId="0" borderId="12" xfId="0" applyFont="1" applyFill="1" applyBorder="1" applyAlignment="1">
      <alignment vertical="top" wrapText="1"/>
    </xf>
    <xf numFmtId="0" fontId="35" fillId="0" borderId="12" xfId="0" applyFont="1" applyFill="1" applyBorder="1" applyAlignment="1">
      <alignment vertical="top" wrapText="1"/>
    </xf>
    <xf numFmtId="4" fontId="35" fillId="0" borderId="12" xfId="0" applyNumberFormat="1" applyFont="1" applyFill="1" applyBorder="1" applyAlignment="1">
      <alignment vertical="top" wrapText="1"/>
    </xf>
    <xf numFmtId="0" fontId="35" fillId="24" borderId="12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horizontal="center" vertical="top" wrapText="1"/>
    </xf>
    <xf numFmtId="3" fontId="34" fillId="0" borderId="12" xfId="0" applyNumberFormat="1" applyFont="1" applyFill="1" applyBorder="1" applyAlignment="1">
      <alignment vertical="top" wrapText="1"/>
    </xf>
    <xf numFmtId="0" fontId="41" fillId="26" borderId="12" xfId="0" applyFont="1" applyFill="1" applyBorder="1" applyAlignment="1">
      <alignment vertical="top" wrapText="1"/>
    </xf>
    <xf numFmtId="0" fontId="39" fillId="24" borderId="12" xfId="0" applyFont="1" applyFill="1" applyBorder="1" applyAlignment="1">
      <alignment horizontal="center" vertical="top" wrapText="1"/>
    </xf>
    <xf numFmtId="184" fontId="39" fillId="0" borderId="12" xfId="0" applyNumberFormat="1" applyFont="1" applyFill="1" applyBorder="1" applyAlignment="1">
      <alignment vertical="top" wrapText="1"/>
    </xf>
    <xf numFmtId="0" fontId="40" fillId="24" borderId="0" xfId="0" applyFont="1" applyFill="1" applyAlignment="1">
      <alignment/>
    </xf>
    <xf numFmtId="0" fontId="42" fillId="24" borderId="0" xfId="0" applyFont="1" applyFill="1" applyAlignment="1">
      <alignment/>
    </xf>
    <xf numFmtId="0" fontId="40" fillId="0" borderId="15" xfId="0" applyFont="1" applyFill="1" applyBorder="1" applyAlignment="1">
      <alignment/>
    </xf>
    <xf numFmtId="0" fontId="39" fillId="27" borderId="16" xfId="0" applyFont="1" applyFill="1" applyBorder="1" applyAlignment="1">
      <alignment vertical="top" wrapText="1"/>
    </xf>
    <xf numFmtId="0" fontId="34" fillId="24" borderId="12" xfId="0" applyFont="1" applyFill="1" applyBorder="1" applyAlignment="1">
      <alignment vertical="top" wrapText="1"/>
    </xf>
    <xf numFmtId="1" fontId="34" fillId="0" borderId="12" xfId="0" applyNumberFormat="1" applyFont="1" applyFill="1" applyBorder="1" applyAlignment="1">
      <alignment vertical="top" wrapText="1"/>
    </xf>
    <xf numFmtId="0" fontId="25" fillId="24" borderId="12" xfId="0" applyFont="1" applyFill="1" applyBorder="1" applyAlignment="1">
      <alignment horizontal="center" vertical="center"/>
    </xf>
    <xf numFmtId="0" fontId="34" fillId="28" borderId="17" xfId="0" applyFont="1" applyFill="1" applyBorder="1" applyAlignment="1">
      <alignment vertical="top" wrapText="1"/>
    </xf>
    <xf numFmtId="0" fontId="34" fillId="24" borderId="17" xfId="0" applyFont="1" applyFill="1" applyBorder="1" applyAlignment="1">
      <alignment horizontal="center" vertical="top" wrapText="1"/>
    </xf>
    <xf numFmtId="184" fontId="34" fillId="0" borderId="17" xfId="0" applyNumberFormat="1" applyFont="1" applyFill="1" applyBorder="1" applyAlignment="1">
      <alignment vertical="top" wrapText="1"/>
    </xf>
    <xf numFmtId="184" fontId="35" fillId="0" borderId="17" xfId="0" applyNumberFormat="1" applyFont="1" applyFill="1" applyBorder="1" applyAlignment="1">
      <alignment vertical="top" wrapText="1"/>
    </xf>
    <xf numFmtId="43" fontId="35" fillId="0" borderId="17" xfId="60" applyFont="1" applyFill="1" applyBorder="1" applyAlignment="1">
      <alignment horizontal="right" vertical="top" wrapText="1"/>
    </xf>
    <xf numFmtId="0" fontId="34" fillId="28" borderId="10" xfId="0" applyFont="1" applyFill="1" applyBorder="1" applyAlignment="1">
      <alignment vertical="top" wrapText="1"/>
    </xf>
    <xf numFmtId="0" fontId="34" fillId="24" borderId="18" xfId="0" applyFont="1" applyFill="1" applyBorder="1" applyAlignment="1">
      <alignment horizontal="center" vertical="top" wrapText="1"/>
    </xf>
    <xf numFmtId="0" fontId="25" fillId="24" borderId="12" xfId="0" applyFont="1" applyFill="1" applyBorder="1" applyAlignment="1">
      <alignment horizontal="center"/>
    </xf>
    <xf numFmtId="0" fontId="34" fillId="24" borderId="19" xfId="0" applyFont="1" applyFill="1" applyBorder="1" applyAlignment="1">
      <alignment vertical="top" wrapText="1"/>
    </xf>
    <xf numFmtId="184" fontId="34" fillId="0" borderId="10" xfId="0" applyNumberFormat="1" applyFont="1" applyFill="1" applyBorder="1" applyAlignment="1">
      <alignment vertical="top" wrapText="1"/>
    </xf>
    <xf numFmtId="0" fontId="39" fillId="24" borderId="10" xfId="0" applyFont="1" applyFill="1" applyBorder="1" applyAlignment="1">
      <alignment horizontal="center" vertical="top" wrapText="1"/>
    </xf>
    <xf numFmtId="184" fontId="39" fillId="0" borderId="10" xfId="0" applyNumberFormat="1" applyFont="1" applyFill="1" applyBorder="1" applyAlignment="1">
      <alignment vertical="top" wrapText="1"/>
    </xf>
    <xf numFmtId="0" fontId="34" fillId="24" borderId="10" xfId="0" applyFont="1" applyFill="1" applyBorder="1" applyAlignment="1">
      <alignment horizontal="center" vertical="top" wrapText="1"/>
    </xf>
    <xf numFmtId="3" fontId="35" fillId="0" borderId="12" xfId="0" applyNumberFormat="1" applyFont="1" applyFill="1" applyBorder="1" applyAlignment="1">
      <alignment vertical="top" wrapText="1"/>
    </xf>
    <xf numFmtId="0" fontId="34" fillId="28" borderId="12" xfId="0" applyFont="1" applyFill="1" applyBorder="1" applyAlignment="1">
      <alignment vertical="top" wrapText="1"/>
    </xf>
    <xf numFmtId="0" fontId="34" fillId="24" borderId="14" xfId="0" applyFont="1" applyFill="1" applyBorder="1" applyAlignment="1">
      <alignment horizontal="center" vertical="top" wrapText="1"/>
    </xf>
    <xf numFmtId="184" fontId="34" fillId="0" borderId="12" xfId="0" applyNumberFormat="1" applyFont="1" applyFill="1" applyBorder="1" applyAlignment="1">
      <alignment vertical="top" wrapText="1"/>
    </xf>
    <xf numFmtId="0" fontId="34" fillId="0" borderId="14" xfId="0" applyFont="1" applyFill="1" applyBorder="1" applyAlignment="1">
      <alignment horizontal="center" vertical="top" wrapText="1"/>
    </xf>
    <xf numFmtId="4" fontId="34" fillId="0" borderId="17" xfId="0" applyNumberFormat="1" applyFont="1" applyFill="1" applyBorder="1" applyAlignment="1">
      <alignment vertical="top" wrapText="1"/>
    </xf>
    <xf numFmtId="3" fontId="34" fillId="0" borderId="17" xfId="0" applyNumberFormat="1" applyFont="1" applyFill="1" applyBorder="1" applyAlignment="1">
      <alignment vertical="top" wrapText="1"/>
    </xf>
    <xf numFmtId="0" fontId="34" fillId="0" borderId="17" xfId="0" applyFont="1" applyFill="1" applyBorder="1" applyAlignment="1">
      <alignment horizontal="center" vertical="center" wrapText="1"/>
    </xf>
    <xf numFmtId="0" fontId="39" fillId="27" borderId="14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right" vertical="center"/>
    </xf>
    <xf numFmtId="0" fontId="39" fillId="24" borderId="16" xfId="0" applyFont="1" applyFill="1" applyBorder="1" applyAlignment="1">
      <alignment horizontal="center" vertical="top" wrapText="1"/>
    </xf>
    <xf numFmtId="0" fontId="39" fillId="27" borderId="12" xfId="0" applyFont="1" applyFill="1" applyBorder="1" applyAlignment="1">
      <alignment vertical="top" wrapText="1"/>
    </xf>
    <xf numFmtId="184" fontId="39" fillId="0" borderId="14" xfId="0" applyNumberFormat="1" applyFont="1" applyFill="1" applyBorder="1" applyAlignment="1">
      <alignment vertical="top" wrapText="1"/>
    </xf>
    <xf numFmtId="0" fontId="34" fillId="0" borderId="12" xfId="0" applyFont="1" applyFill="1" applyBorder="1" applyAlignment="1">
      <alignment horizontal="right"/>
    </xf>
    <xf numFmtId="0" fontId="50" fillId="0" borderId="15" xfId="0" applyFont="1" applyFill="1" applyBorder="1" applyAlignment="1">
      <alignment/>
    </xf>
    <xf numFmtId="0" fontId="50" fillId="24" borderId="12" xfId="0" applyFont="1" applyFill="1" applyBorder="1" applyAlignment="1">
      <alignment/>
    </xf>
    <xf numFmtId="0" fontId="51" fillId="24" borderId="12" xfId="0" applyFont="1" applyFill="1" applyBorder="1" applyAlignment="1">
      <alignment/>
    </xf>
    <xf numFmtId="0" fontId="51" fillId="24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/>
    </xf>
    <xf numFmtId="0" fontId="50" fillId="24" borderId="0" xfId="0" applyFont="1" applyFill="1" applyAlignment="1">
      <alignment/>
    </xf>
    <xf numFmtId="0" fontId="52" fillId="24" borderId="0" xfId="0" applyFont="1" applyFill="1" applyAlignment="1">
      <alignment/>
    </xf>
    <xf numFmtId="4" fontId="34" fillId="0" borderId="12" xfId="0" applyNumberFormat="1" applyFont="1" applyFill="1" applyBorder="1" applyAlignment="1">
      <alignment/>
    </xf>
    <xf numFmtId="4" fontId="34" fillId="0" borderId="12" xfId="0" applyNumberFormat="1" applyFont="1" applyFill="1" applyBorder="1" applyAlignment="1">
      <alignment vertical="top" wrapText="1"/>
    </xf>
    <xf numFmtId="0" fontId="40" fillId="24" borderId="19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vertical="top" wrapText="1"/>
    </xf>
    <xf numFmtId="0" fontId="34" fillId="24" borderId="15" xfId="0" applyFont="1" applyFill="1" applyBorder="1" applyAlignment="1">
      <alignment horizontal="center" vertical="top" wrapText="1"/>
    </xf>
    <xf numFmtId="0" fontId="34" fillId="28" borderId="20" xfId="0" applyFont="1" applyFill="1" applyBorder="1" applyAlignment="1">
      <alignment vertical="top" wrapText="1"/>
    </xf>
    <xf numFmtId="184" fontId="34" fillId="0" borderId="18" xfId="0" applyNumberFormat="1" applyFont="1" applyFill="1" applyBorder="1" applyAlignment="1">
      <alignment vertical="top" wrapText="1"/>
    </xf>
    <xf numFmtId="3" fontId="34" fillId="0" borderId="18" xfId="0" applyNumberFormat="1" applyFont="1" applyFill="1" applyBorder="1" applyAlignment="1">
      <alignment vertical="top" wrapText="1"/>
    </xf>
    <xf numFmtId="0" fontId="39" fillId="24" borderId="14" xfId="0" applyFont="1" applyFill="1" applyBorder="1" applyAlignment="1">
      <alignment horizontal="center" vertical="top" wrapText="1"/>
    </xf>
    <xf numFmtId="1" fontId="34" fillId="0" borderId="12" xfId="0" applyNumberFormat="1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18" xfId="0" applyFont="1" applyFill="1" applyBorder="1" applyAlignment="1">
      <alignment/>
    </xf>
    <xf numFmtId="0" fontId="34" fillId="24" borderId="17" xfId="0" applyFont="1" applyFill="1" applyBorder="1" applyAlignment="1">
      <alignment vertical="top" wrapText="1"/>
    </xf>
    <xf numFmtId="0" fontId="34" fillId="24" borderId="2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right" vertical="center"/>
    </xf>
    <xf numFmtId="0" fontId="34" fillId="24" borderId="19" xfId="0" applyFont="1" applyFill="1" applyBorder="1" applyAlignment="1">
      <alignment horizontal="center" vertical="top" wrapText="1"/>
    </xf>
    <xf numFmtId="0" fontId="34" fillId="0" borderId="19" xfId="0" applyFont="1" applyFill="1" applyBorder="1" applyAlignment="1">
      <alignment horizontal="center" vertical="top" wrapText="1"/>
    </xf>
    <xf numFmtId="4" fontId="34" fillId="0" borderId="10" xfId="0" applyNumberFormat="1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vertical="top" wrapText="1"/>
    </xf>
    <xf numFmtId="0" fontId="39" fillId="27" borderId="19" xfId="0" applyFont="1" applyFill="1" applyBorder="1" applyAlignment="1">
      <alignment vertical="top" wrapText="1"/>
    </xf>
    <xf numFmtId="0" fontId="34" fillId="24" borderId="16" xfId="0" applyFont="1" applyFill="1" applyBorder="1" applyAlignment="1">
      <alignment vertical="top" wrapText="1"/>
    </xf>
    <xf numFmtId="3" fontId="34" fillId="0" borderId="10" xfId="0" applyNumberFormat="1" applyFont="1" applyFill="1" applyBorder="1" applyAlignment="1">
      <alignment vertical="top" wrapText="1"/>
    </xf>
    <xf numFmtId="0" fontId="34" fillId="24" borderId="21" xfId="0" applyFont="1" applyFill="1" applyBorder="1" applyAlignment="1">
      <alignment horizontal="center" vertical="top" wrapText="1"/>
    </xf>
    <xf numFmtId="184" fontId="34" fillId="0" borderId="22" xfId="0" applyNumberFormat="1" applyFont="1" applyFill="1" applyBorder="1" applyAlignment="1">
      <alignment vertical="top" wrapText="1"/>
    </xf>
    <xf numFmtId="4" fontId="34" fillId="0" borderId="18" xfId="0" applyNumberFormat="1" applyFont="1" applyFill="1" applyBorder="1" applyAlignment="1">
      <alignment vertical="top" wrapText="1"/>
    </xf>
    <xf numFmtId="0" fontId="35" fillId="0" borderId="10" xfId="0" applyFont="1" applyBorder="1" applyAlignment="1">
      <alignment horizontal="justify"/>
    </xf>
    <xf numFmtId="0" fontId="34" fillId="0" borderId="19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5" fillId="0" borderId="12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34" fillId="0" borderId="23" xfId="0" applyFont="1" applyFill="1" applyBorder="1" applyAlignment="1">
      <alignment horizontal="center" vertical="top" wrapText="1"/>
    </xf>
    <xf numFmtId="0" fontId="41" fillId="26" borderId="16" xfId="0" applyFont="1" applyFill="1" applyBorder="1" applyAlignment="1">
      <alignment vertical="top" wrapText="1"/>
    </xf>
    <xf numFmtId="0" fontId="34" fillId="0" borderId="10" xfId="0" applyFont="1" applyFill="1" applyBorder="1" applyAlignment="1">
      <alignment/>
    </xf>
    <xf numFmtId="0" fontId="34" fillId="28" borderId="19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vertical="top" wrapText="1"/>
    </xf>
    <xf numFmtId="3" fontId="34" fillId="0" borderId="10" xfId="0" applyNumberFormat="1" applyFont="1" applyFill="1" applyBorder="1" applyAlignment="1">
      <alignment/>
    </xf>
    <xf numFmtId="0" fontId="41" fillId="26" borderId="19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 wrapText="1"/>
    </xf>
    <xf numFmtId="3" fontId="35" fillId="0" borderId="10" xfId="0" applyNumberFormat="1" applyFont="1" applyFill="1" applyBorder="1" applyAlignment="1">
      <alignment vertical="top" wrapText="1"/>
    </xf>
    <xf numFmtId="188" fontId="35" fillId="0" borderId="10" xfId="0" applyNumberFormat="1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34" fillId="24" borderId="2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34" fillId="0" borderId="14" xfId="0" applyFont="1" applyFill="1" applyBorder="1" applyAlignment="1">
      <alignment/>
    </xf>
    <xf numFmtId="4" fontId="34" fillId="0" borderId="16" xfId="0" applyNumberFormat="1" applyFont="1" applyFill="1" applyBorder="1" applyAlignment="1">
      <alignment/>
    </xf>
    <xf numFmtId="184" fontId="35" fillId="0" borderId="12" xfId="0" applyNumberFormat="1" applyFont="1" applyFill="1" applyBorder="1" applyAlignment="1">
      <alignment vertical="top" wrapText="1"/>
    </xf>
    <xf numFmtId="189" fontId="34" fillId="29" borderId="14" xfId="0" applyNumberFormat="1" applyFont="1" applyFill="1" applyBorder="1" applyAlignment="1">
      <alignment vertical="top" wrapText="1"/>
    </xf>
    <xf numFmtId="2" fontId="34" fillId="0" borderId="12" xfId="0" applyNumberFormat="1" applyFont="1" applyFill="1" applyBorder="1" applyAlignment="1">
      <alignment horizontal="right"/>
    </xf>
    <xf numFmtId="0" fontId="34" fillId="0" borderId="20" xfId="0" applyFont="1" applyFill="1" applyBorder="1" applyAlignment="1">
      <alignment vertical="top" wrapText="1"/>
    </xf>
    <xf numFmtId="0" fontId="0" fillId="0" borderId="0" xfId="0" applyFill="1" applyAlignment="1">
      <alignment/>
    </xf>
    <xf numFmtId="3" fontId="34" fillId="0" borderId="12" xfId="0" applyNumberFormat="1" applyFont="1" applyFill="1" applyBorder="1" applyAlignment="1">
      <alignment horizontal="right"/>
    </xf>
    <xf numFmtId="3" fontId="34" fillId="0" borderId="12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1" fontId="34" fillId="0" borderId="10" xfId="0" applyNumberFormat="1" applyFont="1" applyFill="1" applyBorder="1" applyAlignment="1">
      <alignment/>
    </xf>
    <xf numFmtId="0" fontId="30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wrapText="1"/>
    </xf>
    <xf numFmtId="0" fontId="32" fillId="24" borderId="0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top" wrapText="1"/>
    </xf>
    <xf numFmtId="0" fontId="30" fillId="24" borderId="0" xfId="0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 wrapText="1"/>
    </xf>
    <xf numFmtId="0" fontId="34" fillId="24" borderId="18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20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 wrapText="1"/>
    </xf>
    <xf numFmtId="0" fontId="34" fillId="24" borderId="27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wrapText="1"/>
    </xf>
    <xf numFmtId="0" fontId="35" fillId="24" borderId="1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62"/>
  <sheetViews>
    <sheetView tabSelected="1" zoomScaleSheetLayoutView="100" workbookViewId="0" topLeftCell="A79">
      <selection activeCell="AB88" sqref="AB88"/>
    </sheetView>
  </sheetViews>
  <sheetFormatPr defaultColWidth="9.140625" defaultRowHeight="15"/>
  <cols>
    <col min="1" max="1" width="4.7109375" style="170" customWidth="1"/>
    <col min="2" max="2" width="5.140625" style="170" customWidth="1"/>
    <col min="3" max="3" width="4.421875" style="171" customWidth="1"/>
    <col min="4" max="4" width="2.8515625" style="172" customWidth="1"/>
    <col min="5" max="5" width="3.28125" style="172" customWidth="1"/>
    <col min="6" max="6" width="3.140625" style="172" customWidth="1"/>
    <col min="7" max="7" width="3.28125" style="172" customWidth="1"/>
    <col min="8" max="8" width="3.140625" style="172" customWidth="1"/>
    <col min="9" max="9" width="3.140625" style="18" customWidth="1"/>
    <col min="10" max="10" width="3.28125" style="18" customWidth="1"/>
    <col min="11" max="11" width="2.8515625" style="18" customWidth="1"/>
    <col min="12" max="12" width="3.421875" style="18" customWidth="1"/>
    <col min="13" max="14" width="3.140625" style="18" customWidth="1"/>
    <col min="15" max="15" width="3.28125" style="18" customWidth="1"/>
    <col min="16" max="16" width="2.8515625" style="18" customWidth="1"/>
    <col min="17" max="18" width="2.8515625" style="173" customWidth="1"/>
    <col min="19" max="20" width="4.57421875" style="173" customWidth="1"/>
    <col min="21" max="21" width="72.28125" style="18" customWidth="1"/>
    <col min="22" max="22" width="15.28125" style="18" customWidth="1"/>
    <col min="23" max="23" width="12.140625" style="172" customWidth="1"/>
    <col min="24" max="24" width="13.140625" style="172" customWidth="1"/>
    <col min="25" max="25" width="11.7109375" style="172" customWidth="1"/>
    <col min="26" max="26" width="11.57421875" style="172" customWidth="1"/>
    <col min="27" max="27" width="12.421875" style="172" customWidth="1"/>
    <col min="28" max="28" width="13.421875" style="175" customWidth="1"/>
    <col min="29" max="29" width="12.28125" style="18" customWidth="1"/>
    <col min="30" max="34" width="9.140625" style="17" customWidth="1"/>
    <col min="35" max="35" width="12.7109375" style="17" customWidth="1"/>
    <col min="36" max="77" width="9.140625" style="17" customWidth="1"/>
    <col min="78" max="16384" width="9.140625" style="18" customWidth="1"/>
  </cols>
  <sheetData>
    <row r="1" spans="1:34" ht="18.75">
      <c r="A1" s="10"/>
      <c r="B1" s="10"/>
      <c r="C1" s="11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13"/>
      <c r="Q1" s="14"/>
      <c r="R1" s="14"/>
      <c r="S1" s="14"/>
      <c r="T1" s="14"/>
      <c r="U1" s="13"/>
      <c r="V1" s="13"/>
      <c r="W1" s="12"/>
      <c r="X1" s="12"/>
      <c r="Y1" s="12"/>
      <c r="Z1" s="189" t="s">
        <v>126</v>
      </c>
      <c r="AA1" s="189"/>
      <c r="AB1" s="189"/>
      <c r="AC1" s="189"/>
      <c r="AD1" s="15"/>
      <c r="AE1" s="16"/>
      <c r="AF1" s="16"/>
      <c r="AG1" s="16"/>
      <c r="AH1" s="16"/>
    </row>
    <row r="2" spans="1:35" s="23" customFormat="1" ht="18.75">
      <c r="A2" s="19"/>
      <c r="B2" s="19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20"/>
      <c r="AE2" s="21"/>
      <c r="AF2" s="21"/>
      <c r="AG2" s="21"/>
      <c r="AH2" s="22"/>
      <c r="AI2" s="22"/>
    </row>
    <row r="3" spans="1:35" s="23" customFormat="1" ht="18.75">
      <c r="A3" s="19"/>
      <c r="B3" s="19"/>
      <c r="C3" s="193" t="s">
        <v>59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20"/>
      <c r="AE3" s="21"/>
      <c r="AF3" s="21"/>
      <c r="AG3" s="21"/>
      <c r="AH3" s="22"/>
      <c r="AI3" s="22"/>
    </row>
    <row r="4" spans="1:35" s="23" customFormat="1" ht="15.75" customHeight="1">
      <c r="A4" s="24"/>
      <c r="B4" s="24"/>
      <c r="C4" s="194" t="s">
        <v>127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25"/>
      <c r="AE4" s="26"/>
      <c r="AF4" s="26"/>
      <c r="AG4" s="26"/>
      <c r="AH4" s="27"/>
      <c r="AI4" s="27"/>
    </row>
    <row r="5" spans="1:35" s="23" customFormat="1" ht="18.75">
      <c r="A5" s="24"/>
      <c r="B5" s="24"/>
      <c r="C5" s="196" t="s">
        <v>11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20"/>
      <c r="AE5" s="21"/>
      <c r="AF5" s="21"/>
      <c r="AG5" s="21"/>
      <c r="AH5" s="27"/>
      <c r="AI5" s="27"/>
    </row>
    <row r="6" spans="1:35" s="23" customFormat="1" ht="15.75">
      <c r="A6" s="24"/>
      <c r="B6" s="24"/>
      <c r="C6" s="190" t="s">
        <v>154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28"/>
      <c r="AE6" s="28"/>
      <c r="AF6" s="28"/>
      <c r="AG6" s="28"/>
      <c r="AH6" s="28"/>
      <c r="AI6" s="29"/>
    </row>
    <row r="7" spans="1:35" s="23" customFormat="1" ht="15.75" customHeight="1">
      <c r="A7" s="24"/>
      <c r="B7" s="24"/>
      <c r="C7" s="188" t="s">
        <v>194</v>
      </c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30"/>
      <c r="AE7" s="26"/>
      <c r="AF7" s="26"/>
      <c r="AG7" s="26"/>
      <c r="AH7" s="27"/>
      <c r="AI7" s="27"/>
    </row>
    <row r="8" spans="1:35" s="23" customFormat="1" ht="15.75" customHeight="1">
      <c r="A8" s="24"/>
      <c r="B8" s="24"/>
      <c r="C8" s="188" t="s">
        <v>195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30"/>
      <c r="AE8" s="26"/>
      <c r="AF8" s="26"/>
      <c r="AG8" s="26"/>
      <c r="AH8" s="27"/>
      <c r="AI8" s="27"/>
    </row>
    <row r="9" spans="1:77" s="40" customFormat="1" ht="19.5">
      <c r="A9" s="24"/>
      <c r="B9" s="24"/>
      <c r="C9" s="31"/>
      <c r="D9" s="32"/>
      <c r="E9" s="32"/>
      <c r="F9" s="32"/>
      <c r="G9" s="32"/>
      <c r="H9" s="32"/>
      <c r="I9" s="33" t="s">
        <v>0</v>
      </c>
      <c r="J9" s="33"/>
      <c r="K9" s="33"/>
      <c r="L9" s="33"/>
      <c r="M9" s="33"/>
      <c r="N9" s="33"/>
      <c r="O9" s="33"/>
      <c r="P9" s="34"/>
      <c r="Q9" s="35"/>
      <c r="R9" s="35"/>
      <c r="S9" s="35"/>
      <c r="T9" s="35"/>
      <c r="U9" s="34"/>
      <c r="V9" s="34"/>
      <c r="W9" s="36"/>
      <c r="X9" s="37"/>
      <c r="Y9" s="37"/>
      <c r="Z9" s="37"/>
      <c r="AA9" s="37"/>
      <c r="AB9" s="38"/>
      <c r="AC9" s="39"/>
      <c r="AD9" s="39"/>
      <c r="AE9" s="22"/>
      <c r="AF9" s="22"/>
      <c r="AG9" s="22"/>
      <c r="AH9" s="22"/>
      <c r="AI9" s="22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</row>
    <row r="10" spans="1:77" s="40" customFormat="1" ht="15.75" customHeight="1">
      <c r="A10" s="24"/>
      <c r="B10" s="24"/>
      <c r="C10" s="31"/>
      <c r="D10" s="32"/>
      <c r="E10" s="32"/>
      <c r="F10" s="32"/>
      <c r="G10" s="32"/>
      <c r="H10" s="32"/>
      <c r="I10" s="195" t="s">
        <v>60</v>
      </c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41"/>
      <c r="AE10" s="42"/>
      <c r="AF10" s="42"/>
      <c r="AG10" s="42"/>
      <c r="AH10" s="42"/>
      <c r="AI10" s="42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</row>
    <row r="11" spans="1:35" ht="15.75" customHeight="1">
      <c r="A11" s="43"/>
      <c r="B11" s="43"/>
      <c r="C11" s="11"/>
      <c r="D11" s="12"/>
      <c r="E11" s="12"/>
      <c r="F11" s="12"/>
      <c r="G11" s="12"/>
      <c r="H11" s="12"/>
      <c r="I11" s="195" t="s">
        <v>61</v>
      </c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41"/>
      <c r="AE11" s="42"/>
      <c r="AF11" s="42"/>
      <c r="AG11" s="42"/>
      <c r="AH11" s="42"/>
      <c r="AI11" s="42"/>
    </row>
    <row r="12" spans="1:35" ht="15.75">
      <c r="A12" s="43"/>
      <c r="B12" s="43"/>
      <c r="C12" s="11"/>
      <c r="D12" s="12"/>
      <c r="E12" s="12"/>
      <c r="F12" s="12"/>
      <c r="G12" s="12"/>
      <c r="H12" s="12"/>
      <c r="I12" s="44"/>
      <c r="J12" s="44"/>
      <c r="K12" s="44"/>
      <c r="L12" s="44"/>
      <c r="M12" s="44"/>
      <c r="N12" s="44"/>
      <c r="O12" s="44"/>
      <c r="P12" s="44"/>
      <c r="Q12" s="45"/>
      <c r="R12" s="45"/>
      <c r="S12" s="45"/>
      <c r="T12" s="45"/>
      <c r="U12" s="44"/>
      <c r="V12" s="44"/>
      <c r="W12" s="46"/>
      <c r="X12" s="46"/>
      <c r="Y12" s="46"/>
      <c r="Z12" s="46"/>
      <c r="AA12" s="46"/>
      <c r="AB12" s="47"/>
      <c r="AC12" s="41"/>
      <c r="AD12" s="41"/>
      <c r="AE12" s="42"/>
      <c r="AF12" s="42"/>
      <c r="AG12" s="42"/>
      <c r="AH12" s="42"/>
      <c r="AI12" s="42"/>
    </row>
    <row r="13" spans="1:30" s="50" customFormat="1" ht="15" customHeight="1">
      <c r="A13" s="204" t="s">
        <v>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6"/>
      <c r="S13" s="198" t="s">
        <v>2</v>
      </c>
      <c r="T13" s="199"/>
      <c r="U13" s="191" t="s">
        <v>3</v>
      </c>
      <c r="V13" s="191" t="s">
        <v>4</v>
      </c>
      <c r="W13" s="191" t="s">
        <v>12</v>
      </c>
      <c r="X13" s="191"/>
      <c r="Y13" s="191"/>
      <c r="Z13" s="191"/>
      <c r="AA13" s="191"/>
      <c r="AB13" s="209" t="s">
        <v>13</v>
      </c>
      <c r="AC13" s="209"/>
      <c r="AD13" s="13"/>
    </row>
    <row r="14" spans="1:30" s="50" customFormat="1" ht="15" customHeight="1">
      <c r="A14" s="208" t="s">
        <v>5</v>
      </c>
      <c r="B14" s="208"/>
      <c r="C14" s="208"/>
      <c r="D14" s="207" t="s">
        <v>6</v>
      </c>
      <c r="E14" s="207"/>
      <c r="F14" s="207" t="s">
        <v>7</v>
      </c>
      <c r="G14" s="207"/>
      <c r="H14" s="197" t="s">
        <v>8</v>
      </c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200"/>
      <c r="T14" s="201"/>
      <c r="U14" s="191"/>
      <c r="V14" s="191"/>
      <c r="W14" s="191"/>
      <c r="X14" s="191"/>
      <c r="Y14" s="191"/>
      <c r="Z14" s="191"/>
      <c r="AA14" s="191"/>
      <c r="AB14" s="209"/>
      <c r="AC14" s="209"/>
      <c r="AD14" s="13"/>
    </row>
    <row r="15" spans="1:30" s="50" customFormat="1" ht="25.5">
      <c r="A15" s="208"/>
      <c r="B15" s="208"/>
      <c r="C15" s="208"/>
      <c r="D15" s="207"/>
      <c r="E15" s="207"/>
      <c r="F15" s="207"/>
      <c r="G15" s="20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202"/>
      <c r="T15" s="203"/>
      <c r="U15" s="191"/>
      <c r="V15" s="191"/>
      <c r="W15" s="53" t="s">
        <v>34</v>
      </c>
      <c r="X15" s="53" t="s">
        <v>68</v>
      </c>
      <c r="Y15" s="53" t="s">
        <v>69</v>
      </c>
      <c r="Z15" s="53" t="s">
        <v>70</v>
      </c>
      <c r="AA15" s="53" t="s">
        <v>71</v>
      </c>
      <c r="AB15" s="54" t="s">
        <v>14</v>
      </c>
      <c r="AC15" s="49" t="s">
        <v>15</v>
      </c>
      <c r="AD15" s="13"/>
    </row>
    <row r="16" spans="1:30" s="50" customFormat="1" ht="15.75" customHeight="1">
      <c r="A16" s="55">
        <v>1</v>
      </c>
      <c r="B16" s="55">
        <v>2</v>
      </c>
      <c r="C16" s="56">
        <v>3</v>
      </c>
      <c r="D16" s="57">
        <v>4</v>
      </c>
      <c r="E16" s="57">
        <v>5</v>
      </c>
      <c r="F16" s="57">
        <v>6</v>
      </c>
      <c r="G16" s="57">
        <v>7</v>
      </c>
      <c r="H16" s="57">
        <v>8</v>
      </c>
      <c r="I16" s="58">
        <v>9</v>
      </c>
      <c r="J16" s="52">
        <v>10</v>
      </c>
      <c r="K16" s="58">
        <v>11</v>
      </c>
      <c r="L16" s="52">
        <v>12</v>
      </c>
      <c r="M16" s="58">
        <v>13</v>
      </c>
      <c r="N16" s="52">
        <v>14</v>
      </c>
      <c r="O16" s="58">
        <v>15</v>
      </c>
      <c r="P16" s="52">
        <v>16</v>
      </c>
      <c r="Q16" s="58">
        <v>17</v>
      </c>
      <c r="R16" s="52">
        <v>18</v>
      </c>
      <c r="S16" s="48">
        <v>19</v>
      </c>
      <c r="T16" s="59">
        <v>20</v>
      </c>
      <c r="U16" s="48">
        <v>25</v>
      </c>
      <c r="V16" s="59">
        <v>26</v>
      </c>
      <c r="W16" s="53">
        <v>27</v>
      </c>
      <c r="X16" s="60">
        <v>28</v>
      </c>
      <c r="Y16" s="53">
        <v>29</v>
      </c>
      <c r="Z16" s="60">
        <v>30</v>
      </c>
      <c r="AA16" s="53">
        <v>31</v>
      </c>
      <c r="AB16" s="53">
        <v>32</v>
      </c>
      <c r="AC16" s="48">
        <v>33</v>
      </c>
      <c r="AD16" s="13"/>
    </row>
    <row r="17" spans="1:30" s="50" customFormat="1" ht="14.25" customHeight="1">
      <c r="A17" s="61">
        <v>6</v>
      </c>
      <c r="B17" s="61">
        <v>7</v>
      </c>
      <c r="C17" s="62">
        <v>5</v>
      </c>
      <c r="D17" s="60"/>
      <c r="E17" s="60"/>
      <c r="F17" s="60"/>
      <c r="G17" s="60"/>
      <c r="H17" s="60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63" t="s">
        <v>9</v>
      </c>
      <c r="V17" s="64" t="s">
        <v>10</v>
      </c>
      <c r="W17" s="65">
        <f aca="true" t="shared" si="0" ref="W17:AB17">W24+W52+W114+W128+W144+W99</f>
        <v>989971.9600000001</v>
      </c>
      <c r="X17" s="65">
        <f t="shared" si="0"/>
        <v>994467.7999999999</v>
      </c>
      <c r="Y17" s="65">
        <f t="shared" si="0"/>
        <v>990606.7000000001</v>
      </c>
      <c r="Z17" s="65">
        <f t="shared" si="0"/>
        <v>392207.8</v>
      </c>
      <c r="AA17" s="65">
        <f t="shared" si="0"/>
        <v>392207.8</v>
      </c>
      <c r="AB17" s="65">
        <f t="shared" si="0"/>
        <v>3759462.06</v>
      </c>
      <c r="AC17" s="74">
        <v>2022</v>
      </c>
      <c r="AD17" s="13"/>
    </row>
    <row r="18" spans="1:30" s="50" customFormat="1" ht="48">
      <c r="A18" s="61">
        <v>6</v>
      </c>
      <c r="B18" s="61">
        <v>7</v>
      </c>
      <c r="C18" s="62">
        <v>5</v>
      </c>
      <c r="D18" s="66"/>
      <c r="E18" s="66"/>
      <c r="F18" s="66"/>
      <c r="G18" s="66"/>
      <c r="H18" s="66"/>
      <c r="I18" s="67"/>
      <c r="J18" s="67"/>
      <c r="K18" s="67"/>
      <c r="L18" s="67"/>
      <c r="M18" s="67"/>
      <c r="N18" s="67"/>
      <c r="O18" s="67"/>
      <c r="P18" s="68"/>
      <c r="Q18" s="69"/>
      <c r="R18" s="69"/>
      <c r="S18" s="69"/>
      <c r="T18" s="69"/>
      <c r="U18" s="70" t="s">
        <v>72</v>
      </c>
      <c r="V18" s="64"/>
      <c r="W18" s="71"/>
      <c r="X18" s="72"/>
      <c r="Y18" s="72"/>
      <c r="Z18" s="72"/>
      <c r="AA18" s="72"/>
      <c r="AB18" s="73"/>
      <c r="AC18" s="74"/>
      <c r="AD18" s="13"/>
    </row>
    <row r="19" spans="1:30" s="50" customFormat="1" ht="24">
      <c r="A19" s="61">
        <v>6</v>
      </c>
      <c r="B19" s="61">
        <v>7</v>
      </c>
      <c r="C19" s="62">
        <v>5</v>
      </c>
      <c r="D19" s="66"/>
      <c r="E19" s="66"/>
      <c r="F19" s="66"/>
      <c r="G19" s="66"/>
      <c r="H19" s="66"/>
      <c r="I19" s="67"/>
      <c r="J19" s="67"/>
      <c r="K19" s="67"/>
      <c r="L19" s="67"/>
      <c r="M19" s="67"/>
      <c r="N19" s="67"/>
      <c r="O19" s="67"/>
      <c r="P19" s="68"/>
      <c r="Q19" s="69"/>
      <c r="R19" s="69"/>
      <c r="S19" s="69"/>
      <c r="T19" s="69"/>
      <c r="U19" s="75" t="s">
        <v>17</v>
      </c>
      <c r="V19" s="64" t="s">
        <v>18</v>
      </c>
      <c r="W19" s="75">
        <v>94</v>
      </c>
      <c r="X19" s="72">
        <v>95</v>
      </c>
      <c r="Y19" s="72">
        <v>96</v>
      </c>
      <c r="Z19" s="72">
        <v>97</v>
      </c>
      <c r="AA19" s="72">
        <v>98</v>
      </c>
      <c r="AB19" s="101">
        <v>98</v>
      </c>
      <c r="AC19" s="74">
        <v>2022</v>
      </c>
      <c r="AD19" s="13"/>
    </row>
    <row r="20" spans="1:30" s="50" customFormat="1" ht="24">
      <c r="A20" s="61">
        <v>6</v>
      </c>
      <c r="B20" s="61">
        <v>7</v>
      </c>
      <c r="C20" s="62">
        <v>5</v>
      </c>
      <c r="D20" s="66"/>
      <c r="E20" s="66"/>
      <c r="F20" s="66"/>
      <c r="G20" s="66"/>
      <c r="H20" s="66"/>
      <c r="I20" s="67"/>
      <c r="J20" s="67"/>
      <c r="K20" s="67"/>
      <c r="L20" s="67"/>
      <c r="M20" s="67"/>
      <c r="N20" s="67"/>
      <c r="O20" s="67"/>
      <c r="P20" s="68"/>
      <c r="Q20" s="69"/>
      <c r="R20" s="69"/>
      <c r="S20" s="69"/>
      <c r="T20" s="69"/>
      <c r="U20" s="75" t="s">
        <v>103</v>
      </c>
      <c r="V20" s="64" t="s">
        <v>18</v>
      </c>
      <c r="W20" s="72">
        <v>93.2</v>
      </c>
      <c r="X20" s="72">
        <v>93.5</v>
      </c>
      <c r="Y20" s="72">
        <v>94</v>
      </c>
      <c r="Z20" s="72">
        <v>94.5</v>
      </c>
      <c r="AA20" s="72">
        <v>95</v>
      </c>
      <c r="AB20" s="101">
        <v>95</v>
      </c>
      <c r="AC20" s="74">
        <v>2022</v>
      </c>
      <c r="AD20" s="13"/>
    </row>
    <row r="21" spans="1:30" s="50" customFormat="1" ht="24">
      <c r="A21" s="61">
        <v>6</v>
      </c>
      <c r="B21" s="61">
        <v>7</v>
      </c>
      <c r="C21" s="62">
        <v>5</v>
      </c>
      <c r="D21" s="66"/>
      <c r="E21" s="66"/>
      <c r="F21" s="66"/>
      <c r="G21" s="66"/>
      <c r="H21" s="66"/>
      <c r="I21" s="67"/>
      <c r="J21" s="67"/>
      <c r="K21" s="67"/>
      <c r="L21" s="67"/>
      <c r="M21" s="67"/>
      <c r="N21" s="67"/>
      <c r="O21" s="67"/>
      <c r="P21" s="68"/>
      <c r="Q21" s="69"/>
      <c r="R21" s="69"/>
      <c r="S21" s="69"/>
      <c r="T21" s="69"/>
      <c r="U21" s="75" t="s">
        <v>104</v>
      </c>
      <c r="V21" s="64" t="s">
        <v>18</v>
      </c>
      <c r="W21" s="72">
        <v>63.5</v>
      </c>
      <c r="X21" s="72">
        <v>64</v>
      </c>
      <c r="Y21" s="72">
        <v>64.5</v>
      </c>
      <c r="Z21" s="72">
        <v>65</v>
      </c>
      <c r="AA21" s="72">
        <v>66</v>
      </c>
      <c r="AB21" s="101">
        <v>66</v>
      </c>
      <c r="AC21" s="74">
        <v>2022</v>
      </c>
      <c r="AD21" s="13"/>
    </row>
    <row r="22" spans="1:30" s="50" customFormat="1" ht="36">
      <c r="A22" s="61">
        <v>6</v>
      </c>
      <c r="B22" s="61">
        <v>7</v>
      </c>
      <c r="C22" s="62">
        <v>5</v>
      </c>
      <c r="D22" s="66"/>
      <c r="E22" s="66"/>
      <c r="F22" s="66"/>
      <c r="G22" s="66"/>
      <c r="H22" s="66"/>
      <c r="I22" s="67"/>
      <c r="J22" s="67"/>
      <c r="K22" s="67"/>
      <c r="L22" s="67"/>
      <c r="M22" s="67"/>
      <c r="N22" s="67"/>
      <c r="O22" s="67"/>
      <c r="P22" s="68"/>
      <c r="Q22" s="69"/>
      <c r="R22" s="69"/>
      <c r="S22" s="69"/>
      <c r="T22" s="69"/>
      <c r="U22" s="75" t="s">
        <v>105</v>
      </c>
      <c r="V22" s="64" t="s">
        <v>18</v>
      </c>
      <c r="W22" s="72">
        <v>96</v>
      </c>
      <c r="X22" s="72">
        <v>96</v>
      </c>
      <c r="Y22" s="72">
        <v>96.5</v>
      </c>
      <c r="Z22" s="72">
        <v>97</v>
      </c>
      <c r="AA22" s="72">
        <v>98</v>
      </c>
      <c r="AB22" s="101">
        <v>98</v>
      </c>
      <c r="AC22" s="74">
        <v>2022</v>
      </c>
      <c r="AD22" s="13"/>
    </row>
    <row r="23" spans="1:30" s="50" customFormat="1" ht="36">
      <c r="A23" s="61">
        <v>6</v>
      </c>
      <c r="B23" s="61">
        <v>7</v>
      </c>
      <c r="C23" s="62">
        <v>5</v>
      </c>
      <c r="D23" s="66"/>
      <c r="E23" s="66"/>
      <c r="F23" s="66"/>
      <c r="G23" s="66"/>
      <c r="H23" s="66"/>
      <c r="I23" s="67"/>
      <c r="J23" s="67"/>
      <c r="K23" s="67"/>
      <c r="L23" s="67"/>
      <c r="M23" s="67"/>
      <c r="N23" s="67"/>
      <c r="O23" s="67"/>
      <c r="P23" s="68"/>
      <c r="Q23" s="69"/>
      <c r="R23" s="69"/>
      <c r="S23" s="69"/>
      <c r="T23" s="69"/>
      <c r="U23" s="75" t="s">
        <v>151</v>
      </c>
      <c r="V23" s="76" t="s">
        <v>18</v>
      </c>
      <c r="W23" s="72">
        <v>71</v>
      </c>
      <c r="X23" s="72">
        <v>75</v>
      </c>
      <c r="Y23" s="72">
        <v>82</v>
      </c>
      <c r="Z23" s="72">
        <v>82</v>
      </c>
      <c r="AA23" s="72">
        <v>82</v>
      </c>
      <c r="AB23" s="144">
        <v>82</v>
      </c>
      <c r="AC23" s="74">
        <v>2022</v>
      </c>
      <c r="AD23" s="13"/>
    </row>
    <row r="24" spans="1:30" s="82" customFormat="1" ht="15">
      <c r="A24" s="61">
        <v>6</v>
      </c>
      <c r="B24" s="61">
        <v>7</v>
      </c>
      <c r="C24" s="62">
        <v>5</v>
      </c>
      <c r="D24" s="66">
        <v>0</v>
      </c>
      <c r="E24" s="66">
        <v>7</v>
      </c>
      <c r="F24" s="66">
        <v>0</v>
      </c>
      <c r="G24" s="66">
        <v>1</v>
      </c>
      <c r="H24" s="66"/>
      <c r="I24" s="67"/>
      <c r="J24" s="67"/>
      <c r="K24" s="67"/>
      <c r="L24" s="67"/>
      <c r="M24" s="67"/>
      <c r="N24" s="67"/>
      <c r="O24" s="67"/>
      <c r="P24" s="68"/>
      <c r="Q24" s="69"/>
      <c r="R24" s="69"/>
      <c r="S24" s="69"/>
      <c r="T24" s="69"/>
      <c r="U24" s="78" t="s">
        <v>19</v>
      </c>
      <c r="V24" s="79" t="s">
        <v>10</v>
      </c>
      <c r="W24" s="80">
        <f aca="true" t="shared" si="1" ref="W24:AB24">W25+W33+W44</f>
        <v>382131.4</v>
      </c>
      <c r="X24" s="80">
        <f t="shared" si="1"/>
        <v>389503.4</v>
      </c>
      <c r="Y24" s="80">
        <f t="shared" si="1"/>
        <v>387503.4</v>
      </c>
      <c r="Z24" s="80">
        <f t="shared" si="1"/>
        <v>193938</v>
      </c>
      <c r="AA24" s="80">
        <f t="shared" si="1"/>
        <v>193938</v>
      </c>
      <c r="AB24" s="80">
        <f t="shared" si="1"/>
        <v>1547014.2</v>
      </c>
      <c r="AC24" s="74">
        <v>2022</v>
      </c>
      <c r="AD24" s="81"/>
    </row>
    <row r="25" spans="1:30" s="82" customFormat="1" ht="24">
      <c r="A25" s="61">
        <v>6</v>
      </c>
      <c r="B25" s="61">
        <v>7</v>
      </c>
      <c r="C25" s="62">
        <v>5</v>
      </c>
      <c r="D25" s="83"/>
      <c r="E25" s="83"/>
      <c r="F25" s="83"/>
      <c r="G25" s="66"/>
      <c r="H25" s="66"/>
      <c r="I25" s="67"/>
      <c r="J25" s="67"/>
      <c r="K25" s="67"/>
      <c r="L25" s="67"/>
      <c r="M25" s="67"/>
      <c r="N25" s="67"/>
      <c r="O25" s="67"/>
      <c r="P25" s="68"/>
      <c r="Q25" s="69"/>
      <c r="R25" s="69"/>
      <c r="S25" s="69"/>
      <c r="T25" s="69"/>
      <c r="U25" s="84" t="s">
        <v>150</v>
      </c>
      <c r="V25" s="79" t="s">
        <v>10</v>
      </c>
      <c r="W25" s="80">
        <f aca="true" t="shared" si="2" ref="W25:AB25">W29+W31</f>
        <v>177938</v>
      </c>
      <c r="X25" s="80">
        <f t="shared" si="2"/>
        <v>182938</v>
      </c>
      <c r="Y25" s="80">
        <f t="shared" si="2"/>
        <v>182938</v>
      </c>
      <c r="Z25" s="80">
        <f t="shared" si="2"/>
        <v>182938</v>
      </c>
      <c r="AA25" s="80">
        <f t="shared" si="2"/>
        <v>182938</v>
      </c>
      <c r="AB25" s="80">
        <f t="shared" si="2"/>
        <v>909690</v>
      </c>
      <c r="AC25" s="74">
        <v>2022</v>
      </c>
      <c r="AD25" s="81"/>
    </row>
    <row r="26" spans="1:30" s="50" customFormat="1" ht="24">
      <c r="A26" s="61">
        <v>6</v>
      </c>
      <c r="B26" s="61">
        <v>7</v>
      </c>
      <c r="C26" s="62">
        <v>5</v>
      </c>
      <c r="D26" s="66"/>
      <c r="E26" s="66"/>
      <c r="F26" s="66"/>
      <c r="G26" s="66"/>
      <c r="H26" s="66"/>
      <c r="I26" s="67"/>
      <c r="J26" s="67"/>
      <c r="K26" s="67"/>
      <c r="L26" s="67"/>
      <c r="M26" s="67"/>
      <c r="N26" s="67"/>
      <c r="O26" s="67"/>
      <c r="P26" s="68"/>
      <c r="Q26" s="69"/>
      <c r="R26" s="69"/>
      <c r="S26" s="69"/>
      <c r="T26" s="69"/>
      <c r="U26" s="85" t="s">
        <v>73</v>
      </c>
      <c r="V26" s="64" t="s">
        <v>18</v>
      </c>
      <c r="W26" s="75">
        <v>78</v>
      </c>
      <c r="X26" s="72">
        <v>78.5</v>
      </c>
      <c r="Y26" s="72">
        <v>79</v>
      </c>
      <c r="Z26" s="72">
        <v>79.8</v>
      </c>
      <c r="AA26" s="72">
        <v>80</v>
      </c>
      <c r="AB26" s="101">
        <v>80</v>
      </c>
      <c r="AC26" s="74">
        <v>2022</v>
      </c>
      <c r="AD26" s="13"/>
    </row>
    <row r="27" spans="1:30" s="50" customFormat="1" ht="24">
      <c r="A27" s="61">
        <v>6</v>
      </c>
      <c r="B27" s="61">
        <v>7</v>
      </c>
      <c r="C27" s="62">
        <v>5</v>
      </c>
      <c r="D27" s="66"/>
      <c r="E27" s="66"/>
      <c r="F27" s="66"/>
      <c r="G27" s="66"/>
      <c r="H27" s="66"/>
      <c r="I27" s="67"/>
      <c r="J27" s="67"/>
      <c r="K27" s="67"/>
      <c r="L27" s="67"/>
      <c r="M27" s="67"/>
      <c r="N27" s="67"/>
      <c r="O27" s="67"/>
      <c r="P27" s="68"/>
      <c r="Q27" s="69"/>
      <c r="R27" s="69"/>
      <c r="S27" s="69"/>
      <c r="T27" s="69"/>
      <c r="U27" s="85" t="s">
        <v>74</v>
      </c>
      <c r="V27" s="64" t="s">
        <v>36</v>
      </c>
      <c r="W27" s="75">
        <v>50</v>
      </c>
      <c r="X27" s="72">
        <v>42</v>
      </c>
      <c r="Y27" s="72">
        <v>40</v>
      </c>
      <c r="Z27" s="72">
        <v>30</v>
      </c>
      <c r="AA27" s="72">
        <v>25</v>
      </c>
      <c r="AB27" s="101">
        <v>25</v>
      </c>
      <c r="AC27" s="74">
        <v>2022</v>
      </c>
      <c r="AD27" s="13"/>
    </row>
    <row r="28" spans="1:30" s="50" customFormat="1" ht="24">
      <c r="A28" s="61">
        <v>6</v>
      </c>
      <c r="B28" s="61">
        <v>7</v>
      </c>
      <c r="C28" s="62">
        <v>5</v>
      </c>
      <c r="D28" s="66"/>
      <c r="E28" s="66"/>
      <c r="F28" s="66"/>
      <c r="G28" s="66"/>
      <c r="H28" s="66"/>
      <c r="I28" s="67"/>
      <c r="J28" s="67"/>
      <c r="K28" s="67"/>
      <c r="L28" s="67"/>
      <c r="M28" s="67"/>
      <c r="N28" s="67"/>
      <c r="O28" s="67"/>
      <c r="P28" s="68"/>
      <c r="Q28" s="69"/>
      <c r="R28" s="69"/>
      <c r="S28" s="69"/>
      <c r="T28" s="69"/>
      <c r="U28" s="85" t="s">
        <v>21</v>
      </c>
      <c r="V28" s="76" t="s">
        <v>18</v>
      </c>
      <c r="W28" s="86">
        <f>W24/W17*100</f>
        <v>38.60022459626028</v>
      </c>
      <c r="X28" s="86">
        <f>X24/X17*100</f>
        <v>39.1670197868649</v>
      </c>
      <c r="Y28" s="86">
        <f>Y24/Y17*100</f>
        <v>39.1177850906924</v>
      </c>
      <c r="Z28" s="86">
        <f>Z24/Z17*100</f>
        <v>49.44776722951456</v>
      </c>
      <c r="AA28" s="86">
        <f>AA24/AA17*100</f>
        <v>49.44776722951456</v>
      </c>
      <c r="AB28" s="86">
        <v>49</v>
      </c>
      <c r="AC28" s="74">
        <v>2022</v>
      </c>
      <c r="AD28" s="13"/>
    </row>
    <row r="29" spans="1:30" s="50" customFormat="1" ht="15">
      <c r="A29" s="61">
        <v>6</v>
      </c>
      <c r="B29" s="61">
        <v>7</v>
      </c>
      <c r="C29" s="62">
        <v>5</v>
      </c>
      <c r="D29" s="66">
        <v>0</v>
      </c>
      <c r="E29" s="66">
        <v>7</v>
      </c>
      <c r="F29" s="66">
        <v>0</v>
      </c>
      <c r="G29" s="66">
        <v>1</v>
      </c>
      <c r="H29" s="66">
        <v>0</v>
      </c>
      <c r="I29" s="67">
        <v>1</v>
      </c>
      <c r="J29" s="67">
        <v>1</v>
      </c>
      <c r="K29" s="67">
        <v>0</v>
      </c>
      <c r="L29" s="67">
        <v>1</v>
      </c>
      <c r="M29" s="67">
        <v>2</v>
      </c>
      <c r="N29" s="67">
        <v>0</v>
      </c>
      <c r="O29" s="67">
        <v>0</v>
      </c>
      <c r="P29" s="67">
        <v>1</v>
      </c>
      <c r="Q29" s="87">
        <v>0</v>
      </c>
      <c r="R29" s="69"/>
      <c r="S29" s="69"/>
      <c r="T29" s="69"/>
      <c r="U29" s="88" t="s">
        <v>158</v>
      </c>
      <c r="V29" s="89" t="s">
        <v>10</v>
      </c>
      <c r="W29" s="90">
        <v>137938</v>
      </c>
      <c r="X29" s="90">
        <v>137938</v>
      </c>
      <c r="Y29" s="90">
        <v>137938</v>
      </c>
      <c r="Z29" s="90">
        <v>137938</v>
      </c>
      <c r="AA29" s="90">
        <v>137938</v>
      </c>
      <c r="AB29" s="91">
        <f>W29+X29+Y29+Z29+AA29</f>
        <v>689690</v>
      </c>
      <c r="AC29" s="74">
        <v>2022</v>
      </c>
      <c r="AD29" s="13"/>
    </row>
    <row r="30" spans="1:30" s="50" customFormat="1" ht="31.5" customHeight="1">
      <c r="A30" s="61"/>
      <c r="B30" s="61"/>
      <c r="C30" s="62"/>
      <c r="D30" s="66"/>
      <c r="E30" s="66"/>
      <c r="F30" s="66"/>
      <c r="G30" s="66"/>
      <c r="H30" s="66"/>
      <c r="I30" s="67"/>
      <c r="J30" s="67"/>
      <c r="K30" s="67"/>
      <c r="L30" s="67"/>
      <c r="M30" s="67"/>
      <c r="N30" s="67"/>
      <c r="O30" s="67"/>
      <c r="P30" s="67"/>
      <c r="Q30" s="87"/>
      <c r="R30" s="69"/>
      <c r="S30" s="69"/>
      <c r="T30" s="69"/>
      <c r="U30" s="85" t="s">
        <v>128</v>
      </c>
      <c r="V30" s="76" t="s">
        <v>18</v>
      </c>
      <c r="W30" s="92">
        <f>W29/W17*100</f>
        <v>13.933525955624035</v>
      </c>
      <c r="X30" s="92">
        <f>X29/X17*100</f>
        <v>13.870534571355655</v>
      </c>
      <c r="Y30" s="92">
        <f>Y29/Y17*100</f>
        <v>13.924597925695434</v>
      </c>
      <c r="Z30" s="92">
        <f>Z29/Z17*100</f>
        <v>35.16962181782208</v>
      </c>
      <c r="AA30" s="92">
        <f>AA29/AA17*100</f>
        <v>35.16962181782208</v>
      </c>
      <c r="AB30" s="92">
        <v>35.17</v>
      </c>
      <c r="AC30" s="74">
        <v>2022</v>
      </c>
      <c r="AD30" s="13"/>
    </row>
    <row r="31" spans="1:30" s="50" customFormat="1" ht="24">
      <c r="A31" s="61">
        <v>6</v>
      </c>
      <c r="B31" s="61">
        <v>7</v>
      </c>
      <c r="C31" s="62">
        <v>5</v>
      </c>
      <c r="D31" s="66">
        <v>0</v>
      </c>
      <c r="E31" s="66">
        <v>7</v>
      </c>
      <c r="F31" s="66">
        <v>0</v>
      </c>
      <c r="G31" s="66">
        <v>1</v>
      </c>
      <c r="H31" s="66">
        <v>0</v>
      </c>
      <c r="I31" s="67">
        <v>1</v>
      </c>
      <c r="J31" s="67">
        <v>1</v>
      </c>
      <c r="K31" s="67">
        <v>0</v>
      </c>
      <c r="L31" s="67">
        <v>1</v>
      </c>
      <c r="M31" s="67">
        <v>2</v>
      </c>
      <c r="N31" s="67">
        <v>0</v>
      </c>
      <c r="O31" s="67">
        <v>0</v>
      </c>
      <c r="P31" s="67">
        <v>2</v>
      </c>
      <c r="Q31" s="87">
        <v>0</v>
      </c>
      <c r="R31" s="69"/>
      <c r="S31" s="69"/>
      <c r="T31" s="69"/>
      <c r="U31" s="93" t="s">
        <v>159</v>
      </c>
      <c r="V31" s="94" t="s">
        <v>10</v>
      </c>
      <c r="W31" s="90">
        <v>40000</v>
      </c>
      <c r="X31" s="90">
        <v>45000</v>
      </c>
      <c r="Y31" s="90">
        <v>45000</v>
      </c>
      <c r="Z31" s="90">
        <v>45000</v>
      </c>
      <c r="AA31" s="90">
        <v>45000</v>
      </c>
      <c r="AB31" s="90">
        <f>W31+X31+Y31+Z31+AA31</f>
        <v>220000</v>
      </c>
      <c r="AC31" s="74">
        <v>2022</v>
      </c>
      <c r="AD31" s="13"/>
    </row>
    <row r="32" spans="1:30" s="50" customFormat="1" ht="24">
      <c r="A32" s="61"/>
      <c r="B32" s="61"/>
      <c r="C32" s="62"/>
      <c r="D32" s="66"/>
      <c r="E32" s="66"/>
      <c r="F32" s="66"/>
      <c r="G32" s="66"/>
      <c r="H32" s="66"/>
      <c r="I32" s="67"/>
      <c r="J32" s="67"/>
      <c r="K32" s="67"/>
      <c r="L32" s="67"/>
      <c r="M32" s="67"/>
      <c r="N32" s="67"/>
      <c r="O32" s="67"/>
      <c r="P32" s="67"/>
      <c r="Q32" s="95"/>
      <c r="R32" s="69"/>
      <c r="S32" s="69"/>
      <c r="T32" s="69"/>
      <c r="U32" s="96" t="s">
        <v>41</v>
      </c>
      <c r="V32" s="76" t="s">
        <v>18</v>
      </c>
      <c r="W32" s="97">
        <f>W31/W17*100</f>
        <v>4.040518480947682</v>
      </c>
      <c r="X32" s="97">
        <f>X31/X17*100</f>
        <v>4.525033389718602</v>
      </c>
      <c r="Y32" s="97">
        <f>Y31/Y17*100</f>
        <v>4.542670668389381</v>
      </c>
      <c r="Z32" s="97">
        <f>Z31/Z17*100</f>
        <v>11.473509705824311</v>
      </c>
      <c r="AA32" s="97">
        <f>AA31/AA17*100</f>
        <v>11.473509705824311</v>
      </c>
      <c r="AB32" s="97">
        <v>11.474</v>
      </c>
      <c r="AC32" s="74">
        <v>2022</v>
      </c>
      <c r="AD32" s="13"/>
    </row>
    <row r="33" spans="1:30" s="82" customFormat="1" ht="44.25" customHeight="1">
      <c r="A33" s="55">
        <v>6</v>
      </c>
      <c r="B33" s="55">
        <v>7</v>
      </c>
      <c r="C33" s="56">
        <v>5</v>
      </c>
      <c r="D33" s="83"/>
      <c r="E33" s="83"/>
      <c r="F33" s="83"/>
      <c r="G33" s="66"/>
      <c r="H33" s="66"/>
      <c r="I33" s="67"/>
      <c r="J33" s="67"/>
      <c r="K33" s="67"/>
      <c r="L33" s="67"/>
      <c r="M33" s="67"/>
      <c r="N33" s="67"/>
      <c r="O33" s="67"/>
      <c r="P33" s="68"/>
      <c r="Q33" s="69"/>
      <c r="R33" s="69"/>
      <c r="S33" s="69"/>
      <c r="T33" s="69"/>
      <c r="U33" s="84" t="s">
        <v>75</v>
      </c>
      <c r="V33" s="98" t="s">
        <v>10</v>
      </c>
      <c r="W33" s="99">
        <f>W36+W38</f>
        <v>193879.4</v>
      </c>
      <c r="X33" s="99">
        <f>X36+X38</f>
        <v>193565.4</v>
      </c>
      <c r="Y33" s="99">
        <f>Y36+Y38</f>
        <v>193565.4</v>
      </c>
      <c r="Z33" s="99">
        <f>Z36+Z38</f>
        <v>0</v>
      </c>
      <c r="AA33" s="99">
        <f>AA36+AA38</f>
        <v>0</v>
      </c>
      <c r="AB33" s="99">
        <f>W33+X33+Y33+Z33+AA33</f>
        <v>581010.2</v>
      </c>
      <c r="AC33" s="74">
        <v>2022</v>
      </c>
      <c r="AD33" s="81"/>
    </row>
    <row r="34" spans="1:30" s="50" customFormat="1" ht="24">
      <c r="A34" s="61">
        <v>6</v>
      </c>
      <c r="B34" s="61">
        <v>7</v>
      </c>
      <c r="C34" s="62">
        <v>5</v>
      </c>
      <c r="D34" s="66"/>
      <c r="E34" s="66"/>
      <c r="F34" s="66"/>
      <c r="G34" s="66"/>
      <c r="H34" s="66"/>
      <c r="I34" s="67"/>
      <c r="J34" s="67"/>
      <c r="K34" s="67"/>
      <c r="L34" s="67"/>
      <c r="M34" s="67"/>
      <c r="N34" s="67"/>
      <c r="O34" s="67"/>
      <c r="P34" s="68"/>
      <c r="Q34" s="69"/>
      <c r="R34" s="69"/>
      <c r="S34" s="69"/>
      <c r="T34" s="69"/>
      <c r="U34" s="85" t="s">
        <v>76</v>
      </c>
      <c r="V34" s="100" t="s">
        <v>18</v>
      </c>
      <c r="W34" s="179">
        <f>W36/4287</f>
        <v>40.50912059715419</v>
      </c>
      <c r="X34" s="179">
        <f>X36/4287</f>
        <v>40.4358759038955</v>
      </c>
      <c r="Y34" s="179">
        <f>Y36/4287</f>
        <v>40.4358759038955</v>
      </c>
      <c r="Z34" s="179">
        <f>Z36/4287</f>
        <v>0</v>
      </c>
      <c r="AA34" s="179">
        <f>AA36/4287</f>
        <v>0</v>
      </c>
      <c r="AB34" s="179">
        <v>40.4358759038955</v>
      </c>
      <c r="AC34" s="74">
        <v>2022</v>
      </c>
      <c r="AD34" s="13"/>
    </row>
    <row r="35" spans="1:30" s="50" customFormat="1" ht="15">
      <c r="A35" s="61">
        <v>6</v>
      </c>
      <c r="B35" s="61">
        <v>7</v>
      </c>
      <c r="C35" s="62">
        <v>5</v>
      </c>
      <c r="D35" s="66"/>
      <c r="E35" s="66"/>
      <c r="F35" s="66"/>
      <c r="G35" s="66"/>
      <c r="H35" s="66"/>
      <c r="I35" s="67"/>
      <c r="J35" s="67"/>
      <c r="K35" s="67"/>
      <c r="L35" s="67"/>
      <c r="M35" s="67"/>
      <c r="N35" s="67"/>
      <c r="O35" s="67"/>
      <c r="P35" s="68"/>
      <c r="Q35" s="69"/>
      <c r="R35" s="69"/>
      <c r="S35" s="69"/>
      <c r="T35" s="69"/>
      <c r="U35" s="85" t="s">
        <v>77</v>
      </c>
      <c r="V35" s="100" t="s">
        <v>45</v>
      </c>
      <c r="W35" s="75">
        <v>42</v>
      </c>
      <c r="X35" s="72">
        <v>44</v>
      </c>
      <c r="Y35" s="72">
        <v>45</v>
      </c>
      <c r="Z35" s="72">
        <v>45</v>
      </c>
      <c r="AA35" s="72">
        <v>45</v>
      </c>
      <c r="AB35" s="101">
        <v>45</v>
      </c>
      <c r="AC35" s="74">
        <v>2022</v>
      </c>
      <c r="AD35" s="13"/>
    </row>
    <row r="36" spans="1:30" s="50" customFormat="1" ht="36">
      <c r="A36" s="61">
        <v>6</v>
      </c>
      <c r="B36" s="61">
        <v>7</v>
      </c>
      <c r="C36" s="62">
        <v>5</v>
      </c>
      <c r="D36" s="66">
        <v>0</v>
      </c>
      <c r="E36" s="66">
        <v>7</v>
      </c>
      <c r="F36" s="66">
        <v>0</v>
      </c>
      <c r="G36" s="66">
        <v>1</v>
      </c>
      <c r="H36" s="66">
        <v>0</v>
      </c>
      <c r="I36" s="67">
        <v>1</v>
      </c>
      <c r="J36" s="67">
        <v>1</v>
      </c>
      <c r="K36" s="67">
        <v>0</v>
      </c>
      <c r="L36" s="67">
        <v>2</v>
      </c>
      <c r="M36" s="67">
        <v>1</v>
      </c>
      <c r="N36" s="67">
        <v>0</v>
      </c>
      <c r="O36" s="67">
        <v>7</v>
      </c>
      <c r="P36" s="67">
        <v>4</v>
      </c>
      <c r="Q36" s="67">
        <v>0</v>
      </c>
      <c r="R36" s="67"/>
      <c r="S36" s="67"/>
      <c r="T36" s="67"/>
      <c r="U36" s="102" t="s">
        <v>160</v>
      </c>
      <c r="V36" s="103" t="s">
        <v>10</v>
      </c>
      <c r="W36" s="90">
        <v>173662.6</v>
      </c>
      <c r="X36" s="90">
        <v>173348.6</v>
      </c>
      <c r="Y36" s="90">
        <v>173348.6</v>
      </c>
      <c r="Z36" s="90"/>
      <c r="AA36" s="90"/>
      <c r="AB36" s="104">
        <f>W36+X36+Y36+Z36+AA36</f>
        <v>520359.80000000005</v>
      </c>
      <c r="AC36" s="74">
        <v>2022</v>
      </c>
      <c r="AD36" s="13"/>
    </row>
    <row r="37" spans="1:30" s="50" customFormat="1" ht="51" customHeight="1">
      <c r="A37" s="61"/>
      <c r="B37" s="61"/>
      <c r="C37" s="62"/>
      <c r="D37" s="66"/>
      <c r="E37" s="66"/>
      <c r="F37" s="66"/>
      <c r="G37" s="66"/>
      <c r="H37" s="66"/>
      <c r="I37" s="67"/>
      <c r="J37" s="67"/>
      <c r="K37" s="67"/>
      <c r="L37" s="67"/>
      <c r="M37" s="67"/>
      <c r="N37" s="67"/>
      <c r="O37" s="67"/>
      <c r="P37" s="68"/>
      <c r="Q37" s="95"/>
      <c r="R37" s="69"/>
      <c r="S37" s="69"/>
      <c r="T37" s="69"/>
      <c r="U37" s="96" t="s">
        <v>37</v>
      </c>
      <c r="V37" s="105" t="s">
        <v>18</v>
      </c>
      <c r="W37" s="106">
        <f>W36/W17*100</f>
        <v>17.542173618735625</v>
      </c>
      <c r="X37" s="106">
        <f>X36/X17*100</f>
        <v>17.431293401354978</v>
      </c>
      <c r="Y37" s="106">
        <f>Y36/Y17*100</f>
        <v>17.49923556947475</v>
      </c>
      <c r="Z37" s="106">
        <f>Z36/Z17*100</f>
        <v>0</v>
      </c>
      <c r="AA37" s="106">
        <f>AA36/AA17*100</f>
        <v>0</v>
      </c>
      <c r="AB37" s="106">
        <v>17.5</v>
      </c>
      <c r="AC37" s="74">
        <v>2022</v>
      </c>
      <c r="AD37" s="13"/>
    </row>
    <row r="38" spans="1:30" s="50" customFormat="1" ht="39.75" customHeight="1">
      <c r="A38" s="62">
        <v>6</v>
      </c>
      <c r="B38" s="62">
        <v>7</v>
      </c>
      <c r="C38" s="62">
        <v>5</v>
      </c>
      <c r="D38" s="66">
        <v>1</v>
      </c>
      <c r="E38" s="66">
        <v>0</v>
      </c>
      <c r="F38" s="66">
        <v>0</v>
      </c>
      <c r="G38" s="66">
        <v>4</v>
      </c>
      <c r="H38" s="66">
        <v>0</v>
      </c>
      <c r="I38" s="152">
        <v>1</v>
      </c>
      <c r="J38" s="152">
        <v>1</v>
      </c>
      <c r="K38" s="152">
        <v>0</v>
      </c>
      <c r="L38" s="152">
        <v>2</v>
      </c>
      <c r="M38" s="152">
        <v>1</v>
      </c>
      <c r="N38" s="152">
        <v>0</v>
      </c>
      <c r="O38" s="152">
        <v>5</v>
      </c>
      <c r="P38" s="152">
        <v>0</v>
      </c>
      <c r="Q38" s="152" t="s">
        <v>39</v>
      </c>
      <c r="R38" s="152"/>
      <c r="S38" s="67"/>
      <c r="T38" s="67"/>
      <c r="U38" s="102" t="s">
        <v>161</v>
      </c>
      <c r="V38" s="64" t="s">
        <v>10</v>
      </c>
      <c r="W38" s="90">
        <v>20216.8</v>
      </c>
      <c r="X38" s="90">
        <v>20216.8</v>
      </c>
      <c r="Y38" s="90">
        <v>20216.8</v>
      </c>
      <c r="Z38" s="90"/>
      <c r="AA38" s="90"/>
      <c r="AB38" s="104">
        <f>W38+X38+Y38+Z38+AA38</f>
        <v>60650.399999999994</v>
      </c>
      <c r="AC38" s="74">
        <v>2022</v>
      </c>
      <c r="AD38" s="13"/>
    </row>
    <row r="39" spans="1:30" s="50" customFormat="1" ht="51.75" customHeight="1">
      <c r="A39" s="61"/>
      <c r="B39" s="61"/>
      <c r="C39" s="62"/>
      <c r="D39" s="66"/>
      <c r="E39" s="66"/>
      <c r="F39" s="66"/>
      <c r="G39" s="66"/>
      <c r="H39" s="66"/>
      <c r="I39" s="67"/>
      <c r="J39" s="67"/>
      <c r="K39" s="67"/>
      <c r="L39" s="67"/>
      <c r="M39" s="67"/>
      <c r="N39" s="67"/>
      <c r="O39" s="67"/>
      <c r="P39" s="68"/>
      <c r="Q39" s="95"/>
      <c r="R39" s="69"/>
      <c r="S39" s="69"/>
      <c r="T39" s="69"/>
      <c r="U39" s="96" t="s">
        <v>40</v>
      </c>
      <c r="V39" s="105" t="s">
        <v>18</v>
      </c>
      <c r="W39" s="106">
        <f>W38/W17*100</f>
        <v>2.0421588506405777</v>
      </c>
      <c r="X39" s="106">
        <f>X38/X17*100</f>
        <v>2.0329265562947336</v>
      </c>
      <c r="Y39" s="106">
        <f>Y38/Y17*100</f>
        <v>2.040850319304321</v>
      </c>
      <c r="Z39" s="106">
        <f>Z38/Z17*100</f>
        <v>0</v>
      </c>
      <c r="AA39" s="106">
        <f>AA38/AA17*100</f>
        <v>0</v>
      </c>
      <c r="AB39" s="106">
        <v>2.04</v>
      </c>
      <c r="AC39" s="74">
        <v>2022</v>
      </c>
      <c r="AD39" s="13"/>
    </row>
    <row r="40" spans="1:30" s="50" customFormat="1" ht="24">
      <c r="A40" s="61"/>
      <c r="B40" s="61"/>
      <c r="C40" s="62"/>
      <c r="D40" s="66"/>
      <c r="E40" s="66"/>
      <c r="F40" s="66"/>
      <c r="G40" s="66"/>
      <c r="H40" s="66"/>
      <c r="I40" s="67"/>
      <c r="J40" s="67"/>
      <c r="K40" s="67"/>
      <c r="L40" s="67"/>
      <c r="M40" s="67"/>
      <c r="N40" s="67"/>
      <c r="O40" s="67"/>
      <c r="P40" s="68"/>
      <c r="Q40" s="95"/>
      <c r="R40" s="69"/>
      <c r="S40" s="69"/>
      <c r="T40" s="69"/>
      <c r="U40" s="96" t="s">
        <v>163</v>
      </c>
      <c r="V40" s="100" t="s">
        <v>62</v>
      </c>
      <c r="W40" s="53">
        <v>1</v>
      </c>
      <c r="X40" s="53">
        <v>1</v>
      </c>
      <c r="Y40" s="53">
        <v>1</v>
      </c>
      <c r="Z40" s="53">
        <v>1</v>
      </c>
      <c r="AA40" s="53">
        <v>1</v>
      </c>
      <c r="AB40" s="53">
        <v>1</v>
      </c>
      <c r="AC40" s="74">
        <v>2022</v>
      </c>
      <c r="AD40" s="13"/>
    </row>
    <row r="41" spans="1:30" s="50" customFormat="1" ht="15">
      <c r="A41" s="61"/>
      <c r="B41" s="61"/>
      <c r="C41" s="62"/>
      <c r="D41" s="66"/>
      <c r="E41" s="66"/>
      <c r="F41" s="66"/>
      <c r="G41" s="66"/>
      <c r="H41" s="66"/>
      <c r="I41" s="67"/>
      <c r="J41" s="67"/>
      <c r="K41" s="67"/>
      <c r="L41" s="67"/>
      <c r="M41" s="67"/>
      <c r="N41" s="67"/>
      <c r="O41" s="67"/>
      <c r="P41" s="68"/>
      <c r="Q41" s="95"/>
      <c r="R41" s="69"/>
      <c r="S41" s="69"/>
      <c r="T41" s="69"/>
      <c r="U41" s="85" t="s">
        <v>81</v>
      </c>
      <c r="V41" s="100" t="s">
        <v>36</v>
      </c>
      <c r="W41" s="107">
        <v>7</v>
      </c>
      <c r="X41" s="107">
        <v>8</v>
      </c>
      <c r="Y41" s="107">
        <v>8</v>
      </c>
      <c r="Z41" s="107">
        <v>8</v>
      </c>
      <c r="AA41" s="107">
        <v>9</v>
      </c>
      <c r="AB41" s="107">
        <f>SUM(W41:AA41)</f>
        <v>40</v>
      </c>
      <c r="AC41" s="74">
        <v>2022</v>
      </c>
      <c r="AD41" s="13"/>
    </row>
    <row r="42" spans="1:30" s="50" customFormat="1" ht="24">
      <c r="A42" s="61">
        <v>6</v>
      </c>
      <c r="B42" s="61">
        <v>7</v>
      </c>
      <c r="C42" s="62">
        <v>5</v>
      </c>
      <c r="D42" s="66"/>
      <c r="E42" s="66"/>
      <c r="F42" s="66"/>
      <c r="G42" s="66"/>
      <c r="H42" s="66"/>
      <c r="I42" s="67"/>
      <c r="J42" s="67"/>
      <c r="K42" s="67"/>
      <c r="L42" s="67"/>
      <c r="M42" s="67"/>
      <c r="N42" s="67"/>
      <c r="O42" s="67"/>
      <c r="P42" s="68"/>
      <c r="Q42" s="69"/>
      <c r="R42" s="69"/>
      <c r="S42" s="69"/>
      <c r="T42" s="69"/>
      <c r="U42" s="85" t="s">
        <v>164</v>
      </c>
      <c r="V42" s="100" t="s">
        <v>62</v>
      </c>
      <c r="W42" s="53">
        <v>1</v>
      </c>
      <c r="X42" s="53">
        <v>1</v>
      </c>
      <c r="Y42" s="53">
        <v>1</v>
      </c>
      <c r="Z42" s="53">
        <v>1</v>
      </c>
      <c r="AA42" s="53">
        <v>1</v>
      </c>
      <c r="AB42" s="53">
        <v>1</v>
      </c>
      <c r="AC42" s="74">
        <v>2022</v>
      </c>
      <c r="AD42" s="13"/>
    </row>
    <row r="43" spans="1:30" s="50" customFormat="1" ht="24">
      <c r="A43" s="61"/>
      <c r="B43" s="61"/>
      <c r="C43" s="62"/>
      <c r="D43" s="66"/>
      <c r="E43" s="66"/>
      <c r="F43" s="66"/>
      <c r="G43" s="66"/>
      <c r="H43" s="66"/>
      <c r="I43" s="67"/>
      <c r="J43" s="67"/>
      <c r="K43" s="67"/>
      <c r="L43" s="67"/>
      <c r="M43" s="67"/>
      <c r="N43" s="67"/>
      <c r="O43" s="67"/>
      <c r="P43" s="68"/>
      <c r="Q43" s="69"/>
      <c r="R43" s="69"/>
      <c r="S43" s="69"/>
      <c r="T43" s="69"/>
      <c r="U43" s="85" t="s">
        <v>38</v>
      </c>
      <c r="V43" s="100" t="s">
        <v>36</v>
      </c>
      <c r="W43" s="108">
        <v>4400</v>
      </c>
      <c r="X43" s="53">
        <v>4400</v>
      </c>
      <c r="Y43" s="53">
        <v>4400</v>
      </c>
      <c r="Z43" s="53">
        <v>4400</v>
      </c>
      <c r="AA43" s="53">
        <v>4400</v>
      </c>
      <c r="AB43" s="53">
        <v>4400</v>
      </c>
      <c r="AC43" s="74">
        <v>2022</v>
      </c>
      <c r="AD43" s="13"/>
    </row>
    <row r="44" spans="1:30" s="50" customFormat="1" ht="24">
      <c r="A44" s="61">
        <v>6</v>
      </c>
      <c r="B44" s="61">
        <v>7</v>
      </c>
      <c r="C44" s="62">
        <v>5</v>
      </c>
      <c r="D44" s="66"/>
      <c r="E44" s="66"/>
      <c r="F44" s="66"/>
      <c r="G44" s="66"/>
      <c r="H44" s="66"/>
      <c r="I44" s="67"/>
      <c r="J44" s="67"/>
      <c r="K44" s="67"/>
      <c r="L44" s="67"/>
      <c r="M44" s="67"/>
      <c r="N44" s="67"/>
      <c r="O44" s="67"/>
      <c r="P44" s="68"/>
      <c r="Q44" s="69"/>
      <c r="R44" s="69"/>
      <c r="S44" s="69"/>
      <c r="T44" s="69"/>
      <c r="U44" s="109" t="s">
        <v>140</v>
      </c>
      <c r="V44" s="79" t="s">
        <v>10</v>
      </c>
      <c r="W44" s="80">
        <f aca="true" t="shared" si="3" ref="W44:AB44">W48</f>
        <v>10314</v>
      </c>
      <c r="X44" s="80">
        <f t="shared" si="3"/>
        <v>13000</v>
      </c>
      <c r="Y44" s="80">
        <f t="shared" si="3"/>
        <v>11000</v>
      </c>
      <c r="Z44" s="80">
        <f t="shared" si="3"/>
        <v>11000</v>
      </c>
      <c r="AA44" s="80">
        <f t="shared" si="3"/>
        <v>11000</v>
      </c>
      <c r="AB44" s="80">
        <f t="shared" si="3"/>
        <v>56314</v>
      </c>
      <c r="AC44" s="74">
        <v>2022</v>
      </c>
      <c r="AD44" s="13"/>
    </row>
    <row r="45" spans="1:30" s="50" customFormat="1" ht="27" customHeight="1">
      <c r="A45" s="61">
        <v>6</v>
      </c>
      <c r="B45" s="61">
        <v>7</v>
      </c>
      <c r="C45" s="62">
        <v>5</v>
      </c>
      <c r="D45" s="66"/>
      <c r="E45" s="66"/>
      <c r="F45" s="66"/>
      <c r="G45" s="66"/>
      <c r="H45" s="66"/>
      <c r="I45" s="67"/>
      <c r="J45" s="67"/>
      <c r="K45" s="67"/>
      <c r="L45" s="67"/>
      <c r="M45" s="67"/>
      <c r="N45" s="67"/>
      <c r="O45" s="67"/>
      <c r="P45" s="68"/>
      <c r="Q45" s="69"/>
      <c r="R45" s="69"/>
      <c r="S45" s="69"/>
      <c r="T45" s="69"/>
      <c r="U45" s="85" t="s">
        <v>78</v>
      </c>
      <c r="V45" s="100" t="s">
        <v>36</v>
      </c>
      <c r="W45" s="77">
        <v>26</v>
      </c>
      <c r="X45" s="101">
        <v>26</v>
      </c>
      <c r="Y45" s="101">
        <v>26</v>
      </c>
      <c r="Z45" s="101">
        <v>26</v>
      </c>
      <c r="AA45" s="101">
        <v>26</v>
      </c>
      <c r="AB45" s="101">
        <v>26</v>
      </c>
      <c r="AC45" s="74">
        <v>2022</v>
      </c>
      <c r="AD45" s="13"/>
    </row>
    <row r="46" spans="1:30" s="50" customFormat="1" ht="24">
      <c r="A46" s="61">
        <v>6</v>
      </c>
      <c r="B46" s="61">
        <v>7</v>
      </c>
      <c r="C46" s="62">
        <v>5</v>
      </c>
      <c r="D46" s="66"/>
      <c r="E46" s="66"/>
      <c r="F46" s="66"/>
      <c r="G46" s="66"/>
      <c r="H46" s="66"/>
      <c r="I46" s="67"/>
      <c r="J46" s="67"/>
      <c r="K46" s="67"/>
      <c r="L46" s="67"/>
      <c r="M46" s="67"/>
      <c r="N46" s="67"/>
      <c r="O46" s="67"/>
      <c r="P46" s="68"/>
      <c r="Q46" s="69"/>
      <c r="R46" s="69"/>
      <c r="S46" s="69"/>
      <c r="T46" s="69"/>
      <c r="U46" s="85" t="s">
        <v>79</v>
      </c>
      <c r="V46" s="100" t="s">
        <v>36</v>
      </c>
      <c r="W46" s="77">
        <v>26</v>
      </c>
      <c r="X46" s="101">
        <v>26</v>
      </c>
      <c r="Y46" s="101">
        <v>26</v>
      </c>
      <c r="Z46" s="101">
        <v>26</v>
      </c>
      <c r="AA46" s="101">
        <v>26</v>
      </c>
      <c r="AB46" s="101">
        <v>26</v>
      </c>
      <c r="AC46" s="74">
        <v>2022</v>
      </c>
      <c r="AD46" s="13"/>
    </row>
    <row r="47" spans="1:30" s="50" customFormat="1" ht="15">
      <c r="A47" s="61"/>
      <c r="B47" s="61"/>
      <c r="C47" s="62"/>
      <c r="D47" s="66"/>
      <c r="E47" s="66"/>
      <c r="F47" s="66"/>
      <c r="G47" s="66"/>
      <c r="H47" s="66"/>
      <c r="I47" s="67"/>
      <c r="J47" s="67"/>
      <c r="K47" s="67"/>
      <c r="L47" s="67"/>
      <c r="M47" s="67"/>
      <c r="N47" s="67"/>
      <c r="O47" s="67"/>
      <c r="P47" s="68"/>
      <c r="Q47" s="69"/>
      <c r="R47" s="69"/>
      <c r="S47" s="69"/>
      <c r="T47" s="69"/>
      <c r="U47" s="85" t="s">
        <v>80</v>
      </c>
      <c r="V47" s="100" t="s">
        <v>36</v>
      </c>
      <c r="W47" s="77">
        <v>21</v>
      </c>
      <c r="X47" s="101">
        <v>15</v>
      </c>
      <c r="Y47" s="101">
        <v>15</v>
      </c>
      <c r="Z47" s="101">
        <v>15</v>
      </c>
      <c r="AA47" s="101">
        <v>15</v>
      </c>
      <c r="AB47" s="101">
        <v>15</v>
      </c>
      <c r="AC47" s="74">
        <v>2022</v>
      </c>
      <c r="AD47" s="13"/>
    </row>
    <row r="48" spans="1:30" s="50" customFormat="1" ht="24">
      <c r="A48" s="61">
        <v>6</v>
      </c>
      <c r="B48" s="61">
        <v>7</v>
      </c>
      <c r="C48" s="62">
        <v>5</v>
      </c>
      <c r="D48" s="66">
        <v>0</v>
      </c>
      <c r="E48" s="66">
        <v>7</v>
      </c>
      <c r="F48" s="66">
        <v>0</v>
      </c>
      <c r="G48" s="66">
        <v>1</v>
      </c>
      <c r="H48" s="66">
        <v>0</v>
      </c>
      <c r="I48" s="67">
        <v>1</v>
      </c>
      <c r="J48" s="67">
        <v>1</v>
      </c>
      <c r="K48" s="67">
        <v>0</v>
      </c>
      <c r="L48" s="67">
        <v>3</v>
      </c>
      <c r="M48" s="67">
        <v>2</v>
      </c>
      <c r="N48" s="67">
        <v>0</v>
      </c>
      <c r="O48" s="67">
        <v>0</v>
      </c>
      <c r="P48" s="95">
        <v>1</v>
      </c>
      <c r="Q48" s="95">
        <v>0</v>
      </c>
      <c r="R48" s="95"/>
      <c r="S48" s="69"/>
      <c r="T48" s="69"/>
      <c r="U48" s="102" t="s">
        <v>162</v>
      </c>
      <c r="V48" s="64" t="s">
        <v>10</v>
      </c>
      <c r="W48" s="90">
        <v>10314</v>
      </c>
      <c r="X48" s="104">
        <v>13000</v>
      </c>
      <c r="Y48" s="104">
        <v>11000</v>
      </c>
      <c r="Z48" s="104">
        <v>11000</v>
      </c>
      <c r="AA48" s="104">
        <v>11000</v>
      </c>
      <c r="AB48" s="178">
        <f>W48+X48+Y48+Z48+AA48</f>
        <v>56314</v>
      </c>
      <c r="AC48" s="74">
        <v>2022</v>
      </c>
      <c r="AD48" s="13"/>
    </row>
    <row r="49" spans="1:30" s="50" customFormat="1" ht="41.25" customHeight="1">
      <c r="A49" s="61"/>
      <c r="B49" s="61"/>
      <c r="C49" s="62"/>
      <c r="D49" s="66"/>
      <c r="E49" s="66"/>
      <c r="F49" s="66"/>
      <c r="G49" s="66"/>
      <c r="H49" s="66"/>
      <c r="I49" s="67"/>
      <c r="J49" s="67"/>
      <c r="K49" s="67"/>
      <c r="L49" s="67"/>
      <c r="M49" s="67"/>
      <c r="N49" s="67"/>
      <c r="O49" s="67"/>
      <c r="P49" s="95"/>
      <c r="Q49" s="95"/>
      <c r="R49" s="95"/>
      <c r="S49" s="69"/>
      <c r="T49" s="69"/>
      <c r="U49" s="85" t="s">
        <v>42</v>
      </c>
      <c r="V49" s="64" t="s">
        <v>18</v>
      </c>
      <c r="W49" s="106">
        <f>W48/W17*100</f>
        <v>1.0418476903123597</v>
      </c>
      <c r="X49" s="106">
        <f>X48/X17*100</f>
        <v>1.3072318681409294</v>
      </c>
      <c r="Y49" s="106">
        <f>Y48/Y17*100</f>
        <v>1.1104306078285155</v>
      </c>
      <c r="Z49" s="106">
        <f>Z48/Z17*100</f>
        <v>2.8046357058681646</v>
      </c>
      <c r="AA49" s="106">
        <f>AA48/AA17*100</f>
        <v>2.8046357058681646</v>
      </c>
      <c r="AB49" s="106">
        <v>2.8</v>
      </c>
      <c r="AC49" s="74">
        <v>2022</v>
      </c>
      <c r="AD49" s="13"/>
    </row>
    <row r="50" spans="1:30" s="50" customFormat="1" ht="24">
      <c r="A50" s="61">
        <v>6</v>
      </c>
      <c r="B50" s="61">
        <v>7</v>
      </c>
      <c r="C50" s="62">
        <v>5</v>
      </c>
      <c r="D50" s="66"/>
      <c r="E50" s="66"/>
      <c r="F50" s="66"/>
      <c r="G50" s="66"/>
      <c r="H50" s="66"/>
      <c r="I50" s="67"/>
      <c r="J50" s="67"/>
      <c r="K50" s="67"/>
      <c r="L50" s="67"/>
      <c r="M50" s="67"/>
      <c r="N50" s="67"/>
      <c r="O50" s="67"/>
      <c r="P50" s="68"/>
      <c r="Q50" s="69"/>
      <c r="R50" s="69"/>
      <c r="S50" s="69"/>
      <c r="T50" s="69"/>
      <c r="U50" s="85" t="s">
        <v>165</v>
      </c>
      <c r="V50" s="100" t="s">
        <v>62</v>
      </c>
      <c r="W50" s="77">
        <v>1</v>
      </c>
      <c r="X50" s="77">
        <v>1</v>
      </c>
      <c r="Y50" s="77">
        <v>1</v>
      </c>
      <c r="Z50" s="77">
        <v>1</v>
      </c>
      <c r="AA50" s="77">
        <v>1</v>
      </c>
      <c r="AB50" s="77">
        <v>1</v>
      </c>
      <c r="AC50" s="74">
        <v>2022</v>
      </c>
      <c r="AD50" s="13"/>
    </row>
    <row r="51" spans="1:30" s="50" customFormat="1" ht="24">
      <c r="A51" s="61"/>
      <c r="B51" s="61"/>
      <c r="C51" s="62"/>
      <c r="D51" s="66"/>
      <c r="E51" s="66"/>
      <c r="F51" s="66"/>
      <c r="G51" s="66"/>
      <c r="H51" s="66"/>
      <c r="I51" s="67"/>
      <c r="J51" s="67"/>
      <c r="K51" s="67"/>
      <c r="L51" s="67"/>
      <c r="M51" s="67"/>
      <c r="N51" s="67"/>
      <c r="O51" s="67"/>
      <c r="P51" s="68"/>
      <c r="Q51" s="69"/>
      <c r="R51" s="69"/>
      <c r="S51" s="69"/>
      <c r="T51" s="69"/>
      <c r="U51" s="85" t="s">
        <v>63</v>
      </c>
      <c r="V51" s="100" t="s">
        <v>36</v>
      </c>
      <c r="W51" s="77">
        <v>26</v>
      </c>
      <c r="X51" s="77">
        <v>26</v>
      </c>
      <c r="Y51" s="77">
        <v>26</v>
      </c>
      <c r="Z51" s="77">
        <v>26</v>
      </c>
      <c r="AA51" s="77">
        <v>26</v>
      </c>
      <c r="AB51" s="77">
        <v>26</v>
      </c>
      <c r="AC51" s="74">
        <v>2022</v>
      </c>
      <c r="AD51" s="13"/>
    </row>
    <row r="52" spans="1:30" s="82" customFormat="1" ht="15">
      <c r="A52" s="61">
        <v>6</v>
      </c>
      <c r="B52" s="61">
        <v>7</v>
      </c>
      <c r="C52" s="62">
        <v>5</v>
      </c>
      <c r="D52" s="110">
        <v>0</v>
      </c>
      <c r="E52" s="110">
        <v>7</v>
      </c>
      <c r="F52" s="110">
        <v>0</v>
      </c>
      <c r="G52" s="110">
        <v>2</v>
      </c>
      <c r="H52" s="66"/>
      <c r="I52" s="67"/>
      <c r="J52" s="67"/>
      <c r="K52" s="67"/>
      <c r="L52" s="67"/>
      <c r="M52" s="67"/>
      <c r="N52" s="67"/>
      <c r="O52" s="67"/>
      <c r="P52" s="68"/>
      <c r="Q52" s="69"/>
      <c r="R52" s="69"/>
      <c r="S52" s="69"/>
      <c r="T52" s="69"/>
      <c r="U52" s="78" t="s">
        <v>20</v>
      </c>
      <c r="V52" s="111" t="s">
        <v>10</v>
      </c>
      <c r="W52" s="99">
        <f aca="true" t="shared" si="4" ref="W52:AB52">W53+W66+W79+W89</f>
        <v>518063.46</v>
      </c>
      <c r="X52" s="99">
        <f t="shared" si="4"/>
        <v>514670.3</v>
      </c>
      <c r="Y52" s="99">
        <f t="shared" si="4"/>
        <v>512809.2</v>
      </c>
      <c r="Z52" s="99">
        <f t="shared" si="4"/>
        <v>107975.7</v>
      </c>
      <c r="AA52" s="99">
        <f t="shared" si="4"/>
        <v>107975.7</v>
      </c>
      <c r="AB52" s="99">
        <f t="shared" si="4"/>
        <v>1761494.36</v>
      </c>
      <c r="AC52" s="74">
        <v>2022</v>
      </c>
      <c r="AD52" s="81"/>
    </row>
    <row r="53" spans="1:30" s="82" customFormat="1" ht="36">
      <c r="A53" s="61">
        <v>6</v>
      </c>
      <c r="B53" s="61">
        <v>7</v>
      </c>
      <c r="C53" s="62">
        <v>5</v>
      </c>
      <c r="D53" s="83"/>
      <c r="E53" s="83"/>
      <c r="F53" s="83"/>
      <c r="G53" s="66"/>
      <c r="H53" s="66"/>
      <c r="I53" s="67"/>
      <c r="J53" s="67"/>
      <c r="K53" s="67"/>
      <c r="L53" s="67"/>
      <c r="M53" s="67"/>
      <c r="N53" s="67"/>
      <c r="O53" s="67"/>
      <c r="P53" s="68"/>
      <c r="Q53" s="69"/>
      <c r="R53" s="69"/>
      <c r="S53" s="69"/>
      <c r="T53" s="69"/>
      <c r="U53" s="112" t="s">
        <v>157</v>
      </c>
      <c r="V53" s="79" t="s">
        <v>10</v>
      </c>
      <c r="W53" s="113">
        <f aca="true" t="shared" si="5" ref="W53:AB53">W58+W60+W62+W64</f>
        <v>499780.46</v>
      </c>
      <c r="X53" s="113">
        <f t="shared" si="5"/>
        <v>496387.3</v>
      </c>
      <c r="Y53" s="113">
        <f t="shared" si="5"/>
        <v>494526.2</v>
      </c>
      <c r="Z53" s="113">
        <f t="shared" si="5"/>
        <v>89692.7</v>
      </c>
      <c r="AA53" s="113">
        <f t="shared" si="5"/>
        <v>89692.7</v>
      </c>
      <c r="AB53" s="113">
        <f t="shared" si="5"/>
        <v>1670079.36</v>
      </c>
      <c r="AC53" s="74">
        <v>2022</v>
      </c>
      <c r="AD53" s="81"/>
    </row>
    <row r="54" spans="1:30" s="50" customFormat="1" ht="24">
      <c r="A54" s="61">
        <v>6</v>
      </c>
      <c r="B54" s="61">
        <v>7</v>
      </c>
      <c r="C54" s="62">
        <v>5</v>
      </c>
      <c r="D54" s="66"/>
      <c r="E54" s="66"/>
      <c r="F54" s="66"/>
      <c r="G54" s="66"/>
      <c r="H54" s="66"/>
      <c r="I54" s="67"/>
      <c r="J54" s="67"/>
      <c r="K54" s="67"/>
      <c r="L54" s="67"/>
      <c r="M54" s="67"/>
      <c r="N54" s="67"/>
      <c r="O54" s="67"/>
      <c r="P54" s="68"/>
      <c r="Q54" s="69"/>
      <c r="R54" s="69"/>
      <c r="S54" s="69"/>
      <c r="T54" s="69"/>
      <c r="U54" s="75" t="s">
        <v>155</v>
      </c>
      <c r="V54" s="64" t="s">
        <v>18</v>
      </c>
      <c r="W54" s="114">
        <v>99</v>
      </c>
      <c r="X54" s="114">
        <v>99</v>
      </c>
      <c r="Y54" s="114">
        <v>99</v>
      </c>
      <c r="Z54" s="114">
        <v>99</v>
      </c>
      <c r="AA54" s="114">
        <v>99</v>
      </c>
      <c r="AB54" s="183">
        <v>99</v>
      </c>
      <c r="AC54" s="74">
        <v>2022</v>
      </c>
      <c r="AD54" s="13"/>
    </row>
    <row r="55" spans="1:30" s="50" customFormat="1" ht="30" customHeight="1">
      <c r="A55" s="61">
        <v>6</v>
      </c>
      <c r="B55" s="61">
        <v>7</v>
      </c>
      <c r="C55" s="62">
        <v>5</v>
      </c>
      <c r="D55" s="66"/>
      <c r="E55" s="66"/>
      <c r="F55" s="66"/>
      <c r="G55" s="66"/>
      <c r="H55" s="66"/>
      <c r="I55" s="67"/>
      <c r="J55" s="67"/>
      <c r="K55" s="67"/>
      <c r="L55" s="67"/>
      <c r="M55" s="67"/>
      <c r="N55" s="67"/>
      <c r="O55" s="67"/>
      <c r="P55" s="68"/>
      <c r="Q55" s="69"/>
      <c r="R55" s="69"/>
      <c r="S55" s="69"/>
      <c r="T55" s="69"/>
      <c r="U55" s="75" t="s">
        <v>82</v>
      </c>
      <c r="V55" s="64" t="s">
        <v>18</v>
      </c>
      <c r="W55" s="180">
        <f>W52/W17*100</f>
        <v>52.331124610842515</v>
      </c>
      <c r="X55" s="180">
        <f>X52/X17*100</f>
        <v>51.75333982658865</v>
      </c>
      <c r="Y55" s="180">
        <f>Y52/Y17*100</f>
        <v>51.76718469600499</v>
      </c>
      <c r="Z55" s="180">
        <f>Z52/Z17*100</f>
        <v>27.5302275987372</v>
      </c>
      <c r="AA55" s="180">
        <f>AA52/AA17*100</f>
        <v>27.5302275987372</v>
      </c>
      <c r="AB55" s="180">
        <v>27.53</v>
      </c>
      <c r="AC55" s="74">
        <v>2022</v>
      </c>
      <c r="AD55" s="13"/>
    </row>
    <row r="56" spans="1:30" s="121" customFormat="1" ht="24.75" customHeight="1">
      <c r="A56" s="61">
        <v>6</v>
      </c>
      <c r="B56" s="61">
        <v>7</v>
      </c>
      <c r="C56" s="62">
        <v>5</v>
      </c>
      <c r="D56" s="115"/>
      <c r="E56" s="115"/>
      <c r="F56" s="115"/>
      <c r="G56" s="115"/>
      <c r="H56" s="115"/>
      <c r="I56" s="116"/>
      <c r="J56" s="116"/>
      <c r="K56" s="116"/>
      <c r="L56" s="116"/>
      <c r="M56" s="116"/>
      <c r="N56" s="116"/>
      <c r="O56" s="116"/>
      <c r="P56" s="117"/>
      <c r="Q56" s="118"/>
      <c r="R56" s="118"/>
      <c r="S56" s="118"/>
      <c r="T56" s="118"/>
      <c r="U56" s="85" t="s">
        <v>83</v>
      </c>
      <c r="V56" s="100" t="s">
        <v>36</v>
      </c>
      <c r="W56" s="119">
        <v>5</v>
      </c>
      <c r="X56" s="119">
        <v>0</v>
      </c>
      <c r="Y56" s="119">
        <v>0</v>
      </c>
      <c r="Z56" s="119">
        <v>0</v>
      </c>
      <c r="AA56" s="119">
        <v>0</v>
      </c>
      <c r="AB56" s="184">
        <v>0</v>
      </c>
      <c r="AC56" s="74">
        <v>2022</v>
      </c>
      <c r="AD56" s="120"/>
    </row>
    <row r="57" spans="1:30" s="50" customFormat="1" ht="24">
      <c r="A57" s="61">
        <v>6</v>
      </c>
      <c r="B57" s="61">
        <v>7</v>
      </c>
      <c r="C57" s="62">
        <v>5</v>
      </c>
      <c r="D57" s="66"/>
      <c r="E57" s="66"/>
      <c r="F57" s="66"/>
      <c r="G57" s="66"/>
      <c r="H57" s="66"/>
      <c r="I57" s="67"/>
      <c r="J57" s="67"/>
      <c r="K57" s="67"/>
      <c r="L57" s="67"/>
      <c r="M57" s="67"/>
      <c r="N57" s="67"/>
      <c r="O57" s="67"/>
      <c r="P57" s="68"/>
      <c r="Q57" s="69"/>
      <c r="R57" s="69"/>
      <c r="S57" s="69"/>
      <c r="T57" s="69"/>
      <c r="U57" s="85" t="s">
        <v>84</v>
      </c>
      <c r="V57" s="100" t="s">
        <v>36</v>
      </c>
      <c r="W57" s="119">
        <v>100</v>
      </c>
      <c r="X57" s="119">
        <v>100</v>
      </c>
      <c r="Y57" s="119">
        <v>100</v>
      </c>
      <c r="Z57" s="119">
        <v>100</v>
      </c>
      <c r="AA57" s="119">
        <v>100</v>
      </c>
      <c r="AB57" s="184">
        <v>100</v>
      </c>
      <c r="AC57" s="74">
        <v>2022</v>
      </c>
      <c r="AD57" s="13"/>
    </row>
    <row r="58" spans="1:30" s="50" customFormat="1" ht="48">
      <c r="A58" s="61">
        <v>6</v>
      </c>
      <c r="B58" s="61">
        <v>7</v>
      </c>
      <c r="C58" s="62">
        <v>5</v>
      </c>
      <c r="D58" s="66">
        <v>0</v>
      </c>
      <c r="E58" s="66">
        <v>7</v>
      </c>
      <c r="F58" s="66">
        <v>0</v>
      </c>
      <c r="G58" s="66">
        <v>2</v>
      </c>
      <c r="H58" s="66">
        <v>0</v>
      </c>
      <c r="I58" s="67">
        <v>1</v>
      </c>
      <c r="J58" s="67">
        <v>2</v>
      </c>
      <c r="K58" s="67">
        <v>0</v>
      </c>
      <c r="L58" s="67">
        <v>1</v>
      </c>
      <c r="M58" s="67">
        <v>1</v>
      </c>
      <c r="N58" s="67">
        <v>0</v>
      </c>
      <c r="O58" s="67">
        <v>7</v>
      </c>
      <c r="P58" s="67">
        <v>5</v>
      </c>
      <c r="Q58" s="67">
        <v>0</v>
      </c>
      <c r="R58" s="67"/>
      <c r="S58" s="69"/>
      <c r="T58" s="69"/>
      <c r="U58" s="102" t="s">
        <v>166</v>
      </c>
      <c r="V58" s="64" t="s">
        <v>10</v>
      </c>
      <c r="W58" s="90">
        <v>406434</v>
      </c>
      <c r="X58" s="90">
        <v>404833.5</v>
      </c>
      <c r="Y58" s="90">
        <v>404833.5</v>
      </c>
      <c r="Z58" s="90"/>
      <c r="AA58" s="90"/>
      <c r="AB58" s="104">
        <f>W58+X58+Y58+Z58+AA58</f>
        <v>1216101</v>
      </c>
      <c r="AC58" s="74">
        <v>2022</v>
      </c>
      <c r="AD58" s="13"/>
    </row>
    <row r="59" spans="1:30" s="50" customFormat="1" ht="60">
      <c r="A59" s="61"/>
      <c r="B59" s="61"/>
      <c r="C59" s="62"/>
      <c r="D59" s="66"/>
      <c r="E59" s="66"/>
      <c r="F59" s="66"/>
      <c r="G59" s="66"/>
      <c r="H59" s="66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9"/>
      <c r="T59" s="69"/>
      <c r="U59" s="85" t="s">
        <v>43</v>
      </c>
      <c r="V59" s="76" t="s">
        <v>18</v>
      </c>
      <c r="W59" s="123">
        <f>W58/W17*100</f>
        <v>41.05510220713725</v>
      </c>
      <c r="X59" s="123">
        <f>X58/X17*100</f>
        <v>40.70855788392546</v>
      </c>
      <c r="Y59" s="123">
        <f>Y58/Y17*100</f>
        <v>40.8672281340314</v>
      </c>
      <c r="Z59" s="123">
        <f>Z58/Z17*100</f>
        <v>0</v>
      </c>
      <c r="AA59" s="123">
        <f>AA58/AA17*100</f>
        <v>0</v>
      </c>
      <c r="AB59" s="123">
        <v>40.87</v>
      </c>
      <c r="AC59" s="74">
        <v>2022</v>
      </c>
      <c r="AD59" s="13"/>
    </row>
    <row r="60" spans="1:30" s="50" customFormat="1" ht="15">
      <c r="A60" s="61">
        <v>6</v>
      </c>
      <c r="B60" s="61">
        <v>7</v>
      </c>
      <c r="C60" s="62">
        <v>5</v>
      </c>
      <c r="D60" s="66">
        <v>0</v>
      </c>
      <c r="E60" s="66">
        <v>7</v>
      </c>
      <c r="F60" s="66">
        <v>0</v>
      </c>
      <c r="G60" s="66">
        <v>2</v>
      </c>
      <c r="H60" s="66">
        <v>0</v>
      </c>
      <c r="I60" s="67">
        <v>1</v>
      </c>
      <c r="J60" s="67">
        <v>2</v>
      </c>
      <c r="K60" s="67">
        <v>0</v>
      </c>
      <c r="L60" s="67">
        <v>1</v>
      </c>
      <c r="M60" s="67">
        <v>0</v>
      </c>
      <c r="N60" s="67">
        <v>0</v>
      </c>
      <c r="O60" s="67">
        <v>0</v>
      </c>
      <c r="P60" s="67">
        <v>2</v>
      </c>
      <c r="Q60" s="67">
        <v>0</v>
      </c>
      <c r="R60" s="69"/>
      <c r="S60" s="69"/>
      <c r="T60" s="69"/>
      <c r="U60" s="102" t="s">
        <v>167</v>
      </c>
      <c r="V60" s="64" t="s">
        <v>10</v>
      </c>
      <c r="W60" s="90">
        <v>77177</v>
      </c>
      <c r="X60" s="90">
        <v>77177</v>
      </c>
      <c r="Y60" s="90">
        <v>77177</v>
      </c>
      <c r="Z60" s="90">
        <v>77177</v>
      </c>
      <c r="AA60" s="90">
        <v>77177</v>
      </c>
      <c r="AB60" s="104">
        <f>W60+X60+Y60+Z60+AA60</f>
        <v>385885</v>
      </c>
      <c r="AC60" s="74">
        <v>2022</v>
      </c>
      <c r="AD60" s="13"/>
    </row>
    <row r="61" spans="1:30" s="50" customFormat="1" ht="15">
      <c r="A61" s="61"/>
      <c r="B61" s="61"/>
      <c r="C61" s="62"/>
      <c r="D61" s="66"/>
      <c r="E61" s="66"/>
      <c r="F61" s="66"/>
      <c r="G61" s="66"/>
      <c r="H61" s="66"/>
      <c r="I61" s="67"/>
      <c r="J61" s="67"/>
      <c r="K61" s="67"/>
      <c r="L61" s="67"/>
      <c r="M61" s="67"/>
      <c r="N61" s="67"/>
      <c r="O61" s="67"/>
      <c r="P61" s="67"/>
      <c r="Q61" s="67"/>
      <c r="R61" s="69"/>
      <c r="S61" s="69"/>
      <c r="T61" s="69"/>
      <c r="U61" s="85" t="s">
        <v>44</v>
      </c>
      <c r="V61" s="100" t="s">
        <v>36</v>
      </c>
      <c r="W61" s="86">
        <v>8717</v>
      </c>
      <c r="X61" s="86">
        <v>8800</v>
      </c>
      <c r="Y61" s="86">
        <v>8850</v>
      </c>
      <c r="Z61" s="86">
        <v>8850</v>
      </c>
      <c r="AA61" s="86">
        <v>8900</v>
      </c>
      <c r="AB61" s="86">
        <v>8900</v>
      </c>
      <c r="AC61" s="74">
        <v>2022</v>
      </c>
      <c r="AD61" s="13"/>
    </row>
    <row r="62" spans="1:30" s="50" customFormat="1" ht="29.25" customHeight="1">
      <c r="A62" s="61">
        <v>6</v>
      </c>
      <c r="B62" s="61">
        <v>7</v>
      </c>
      <c r="C62" s="62">
        <v>5</v>
      </c>
      <c r="D62" s="66">
        <v>0</v>
      </c>
      <c r="E62" s="66">
        <v>7</v>
      </c>
      <c r="F62" s="66">
        <v>0</v>
      </c>
      <c r="G62" s="66">
        <v>2</v>
      </c>
      <c r="H62" s="66">
        <v>0</v>
      </c>
      <c r="I62" s="67">
        <v>1</v>
      </c>
      <c r="J62" s="67">
        <v>2</v>
      </c>
      <c r="K62" s="67">
        <v>0</v>
      </c>
      <c r="L62" s="67">
        <v>1</v>
      </c>
      <c r="M62" s="67">
        <v>0</v>
      </c>
      <c r="N62" s="67">
        <v>0</v>
      </c>
      <c r="O62" s="67">
        <v>0</v>
      </c>
      <c r="P62" s="67">
        <v>3</v>
      </c>
      <c r="Q62" s="67">
        <v>0</v>
      </c>
      <c r="R62" s="69"/>
      <c r="S62" s="69"/>
      <c r="T62" s="69"/>
      <c r="U62" s="88" t="s">
        <v>168</v>
      </c>
      <c r="V62" s="103" t="s">
        <v>10</v>
      </c>
      <c r="W62" s="90">
        <v>16069.46</v>
      </c>
      <c r="X62" s="104">
        <v>14376.8</v>
      </c>
      <c r="Y62" s="104">
        <v>12515.7</v>
      </c>
      <c r="Z62" s="104">
        <v>12515.7</v>
      </c>
      <c r="AA62" s="104">
        <v>12515.7</v>
      </c>
      <c r="AB62" s="104">
        <f>W62+X62+Y62+Z62+AA62</f>
        <v>67993.36</v>
      </c>
      <c r="AC62" s="74">
        <v>2022</v>
      </c>
      <c r="AD62" s="13"/>
    </row>
    <row r="63" spans="1:30" s="50" customFormat="1" ht="36">
      <c r="A63" s="61"/>
      <c r="B63" s="61"/>
      <c r="C63" s="62"/>
      <c r="D63" s="66"/>
      <c r="E63" s="66"/>
      <c r="F63" s="66"/>
      <c r="G63" s="66"/>
      <c r="H63" s="66"/>
      <c r="I63" s="67"/>
      <c r="J63" s="67"/>
      <c r="K63" s="67"/>
      <c r="L63" s="67"/>
      <c r="M63" s="67"/>
      <c r="N63" s="67"/>
      <c r="O63" s="67"/>
      <c r="P63" s="68"/>
      <c r="Q63" s="69"/>
      <c r="R63" s="69"/>
      <c r="S63" s="69"/>
      <c r="T63" s="124"/>
      <c r="U63" s="125" t="s">
        <v>95</v>
      </c>
      <c r="V63" s="126" t="s">
        <v>18</v>
      </c>
      <c r="W63" s="106">
        <f>W62/W17*100</f>
        <v>1.6232237527212385</v>
      </c>
      <c r="X63" s="106">
        <f>X62/X17*100</f>
        <v>1.4456777786068087</v>
      </c>
      <c r="Y63" s="106">
        <f>Y62/Y17*100</f>
        <v>1.2634378507635775</v>
      </c>
      <c r="Z63" s="106">
        <f>Z62/Z17*100</f>
        <v>3.191089009448563</v>
      </c>
      <c r="AA63" s="106">
        <f>AA62/AA17*100</f>
        <v>3.191089009448563</v>
      </c>
      <c r="AB63" s="106">
        <v>3.19</v>
      </c>
      <c r="AC63" s="74">
        <v>2022</v>
      </c>
      <c r="AD63" s="13"/>
    </row>
    <row r="64" spans="1:30" s="50" customFormat="1" ht="24">
      <c r="A64" s="61">
        <v>6</v>
      </c>
      <c r="B64" s="61">
        <v>7</v>
      </c>
      <c r="C64" s="62">
        <v>5</v>
      </c>
      <c r="D64" s="66">
        <v>0</v>
      </c>
      <c r="E64" s="66">
        <v>7</v>
      </c>
      <c r="F64" s="66">
        <v>0</v>
      </c>
      <c r="G64" s="66">
        <v>2</v>
      </c>
      <c r="H64" s="66">
        <v>0</v>
      </c>
      <c r="I64" s="67">
        <v>1</v>
      </c>
      <c r="J64" s="67">
        <v>2</v>
      </c>
      <c r="K64" s="67">
        <v>0</v>
      </c>
      <c r="L64" s="67">
        <v>1</v>
      </c>
      <c r="M64" s="67">
        <v>2</v>
      </c>
      <c r="N64" s="67">
        <v>0</v>
      </c>
      <c r="O64" s="67">
        <v>1</v>
      </c>
      <c r="P64" s="67">
        <v>4</v>
      </c>
      <c r="Q64" s="67">
        <v>0</v>
      </c>
      <c r="R64" s="67"/>
      <c r="S64" s="69"/>
      <c r="T64" s="69"/>
      <c r="U64" s="127" t="s">
        <v>169</v>
      </c>
      <c r="V64" s="100" t="s">
        <v>10</v>
      </c>
      <c r="W64" s="128">
        <v>100</v>
      </c>
      <c r="X64" s="128"/>
      <c r="Y64" s="128"/>
      <c r="Z64" s="128"/>
      <c r="AA64" s="128"/>
      <c r="AB64" s="90">
        <f>SUM(W64:AA64)</f>
        <v>100</v>
      </c>
      <c r="AC64" s="74">
        <v>2022</v>
      </c>
      <c r="AD64" s="13"/>
    </row>
    <row r="65" spans="1:30" s="50" customFormat="1" ht="15">
      <c r="A65" s="61"/>
      <c r="B65" s="61"/>
      <c r="C65" s="62"/>
      <c r="D65" s="66"/>
      <c r="E65" s="66"/>
      <c r="F65" s="66"/>
      <c r="G65" s="66"/>
      <c r="H65" s="66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9"/>
      <c r="T65" s="69"/>
      <c r="U65" s="96" t="s">
        <v>129</v>
      </c>
      <c r="V65" s="100" t="s">
        <v>36</v>
      </c>
      <c r="W65" s="129">
        <v>4</v>
      </c>
      <c r="X65" s="107"/>
      <c r="Y65" s="107"/>
      <c r="Z65" s="107"/>
      <c r="AA65" s="107"/>
      <c r="AB65" s="107">
        <f>SUM(W65:AA65)</f>
        <v>4</v>
      </c>
      <c r="AC65" s="74">
        <v>2022</v>
      </c>
      <c r="AD65" s="13"/>
    </row>
    <row r="66" spans="1:30" s="50" customFormat="1" ht="24">
      <c r="A66" s="61">
        <v>6</v>
      </c>
      <c r="B66" s="61">
        <v>7</v>
      </c>
      <c r="C66" s="62">
        <v>5</v>
      </c>
      <c r="D66" s="66"/>
      <c r="E66" s="66"/>
      <c r="F66" s="66"/>
      <c r="G66" s="66"/>
      <c r="H66" s="66"/>
      <c r="I66" s="67"/>
      <c r="J66" s="67"/>
      <c r="K66" s="67"/>
      <c r="L66" s="67"/>
      <c r="M66" s="67"/>
      <c r="N66" s="67"/>
      <c r="O66" s="67"/>
      <c r="P66" s="68"/>
      <c r="Q66" s="69"/>
      <c r="R66" s="69"/>
      <c r="S66" s="69"/>
      <c r="T66" s="69"/>
      <c r="U66" s="112" t="s">
        <v>141</v>
      </c>
      <c r="V66" s="130" t="s">
        <v>10</v>
      </c>
      <c r="W66" s="80">
        <f aca="true" t="shared" si="6" ref="W66:AB66">W74</f>
        <v>5078</v>
      </c>
      <c r="X66" s="80">
        <f t="shared" si="6"/>
        <v>5078</v>
      </c>
      <c r="Y66" s="80">
        <f t="shared" si="6"/>
        <v>5078</v>
      </c>
      <c r="Z66" s="80">
        <f t="shared" si="6"/>
        <v>5078</v>
      </c>
      <c r="AA66" s="80">
        <f t="shared" si="6"/>
        <v>5078</v>
      </c>
      <c r="AB66" s="80">
        <f t="shared" si="6"/>
        <v>25390</v>
      </c>
      <c r="AC66" s="74">
        <v>2022</v>
      </c>
      <c r="AD66" s="13"/>
    </row>
    <row r="67" spans="1:30" s="50" customFormat="1" ht="36">
      <c r="A67" s="61">
        <v>6</v>
      </c>
      <c r="B67" s="61">
        <v>7</v>
      </c>
      <c r="C67" s="62">
        <v>5</v>
      </c>
      <c r="D67" s="66"/>
      <c r="E67" s="66"/>
      <c r="F67" s="66"/>
      <c r="G67" s="66"/>
      <c r="H67" s="66"/>
      <c r="I67" s="67"/>
      <c r="J67" s="67"/>
      <c r="K67" s="67"/>
      <c r="L67" s="67"/>
      <c r="M67" s="67"/>
      <c r="N67" s="67"/>
      <c r="O67" s="67"/>
      <c r="P67" s="68"/>
      <c r="Q67" s="69"/>
      <c r="R67" s="69"/>
      <c r="S67" s="69"/>
      <c r="T67" s="69"/>
      <c r="U67" s="85" t="s">
        <v>85</v>
      </c>
      <c r="V67" s="64" t="s">
        <v>18</v>
      </c>
      <c r="W67" s="119">
        <v>96</v>
      </c>
      <c r="X67" s="119">
        <v>96</v>
      </c>
      <c r="Y67" s="119">
        <v>96</v>
      </c>
      <c r="Z67" s="119">
        <v>96</v>
      </c>
      <c r="AA67" s="119">
        <v>96</v>
      </c>
      <c r="AB67" s="184">
        <v>96</v>
      </c>
      <c r="AC67" s="74">
        <v>2022</v>
      </c>
      <c r="AD67" s="13"/>
    </row>
    <row r="68" spans="1:30" s="50" customFormat="1" ht="24">
      <c r="A68" s="61">
        <v>6</v>
      </c>
      <c r="B68" s="61">
        <v>7</v>
      </c>
      <c r="C68" s="62">
        <v>5</v>
      </c>
      <c r="D68" s="66"/>
      <c r="E68" s="66"/>
      <c r="F68" s="66"/>
      <c r="G68" s="66"/>
      <c r="H68" s="66"/>
      <c r="I68" s="67"/>
      <c r="J68" s="67"/>
      <c r="K68" s="67"/>
      <c r="L68" s="67"/>
      <c r="M68" s="67"/>
      <c r="N68" s="67"/>
      <c r="O68" s="67"/>
      <c r="P68" s="68"/>
      <c r="Q68" s="69"/>
      <c r="R68" s="69"/>
      <c r="S68" s="69"/>
      <c r="T68" s="69"/>
      <c r="U68" s="85" t="s">
        <v>86</v>
      </c>
      <c r="V68" s="76" t="s">
        <v>18</v>
      </c>
      <c r="W68" s="75">
        <v>96</v>
      </c>
      <c r="X68" s="72">
        <v>96</v>
      </c>
      <c r="Y68" s="72">
        <v>96.5</v>
      </c>
      <c r="Z68" s="72">
        <v>97</v>
      </c>
      <c r="AA68" s="72">
        <v>98</v>
      </c>
      <c r="AB68" s="101">
        <v>98</v>
      </c>
      <c r="AC68" s="74">
        <v>2022</v>
      </c>
      <c r="AD68" s="13"/>
    </row>
    <row r="69" spans="1:30" s="50" customFormat="1" ht="24">
      <c r="A69" s="61">
        <v>6</v>
      </c>
      <c r="B69" s="61">
        <v>7</v>
      </c>
      <c r="C69" s="62">
        <v>5</v>
      </c>
      <c r="D69" s="66"/>
      <c r="E69" s="66"/>
      <c r="F69" s="66"/>
      <c r="G69" s="66"/>
      <c r="H69" s="66"/>
      <c r="I69" s="67"/>
      <c r="J69" s="67"/>
      <c r="K69" s="67"/>
      <c r="L69" s="67"/>
      <c r="M69" s="67"/>
      <c r="N69" s="67"/>
      <c r="O69" s="67"/>
      <c r="P69" s="68"/>
      <c r="Q69" s="69"/>
      <c r="R69" s="69"/>
      <c r="S69" s="69"/>
      <c r="T69" s="69"/>
      <c r="U69" s="85" t="s">
        <v>87</v>
      </c>
      <c r="V69" s="64" t="s">
        <v>18</v>
      </c>
      <c r="W69" s="119">
        <v>4</v>
      </c>
      <c r="X69" s="119">
        <v>4</v>
      </c>
      <c r="Y69" s="131">
        <v>3.5</v>
      </c>
      <c r="Z69" s="131">
        <v>3</v>
      </c>
      <c r="AA69" s="131">
        <v>2</v>
      </c>
      <c r="AB69" s="185">
        <v>2</v>
      </c>
      <c r="AC69" s="74">
        <v>2022</v>
      </c>
      <c r="AD69" s="13"/>
    </row>
    <row r="70" spans="1:30" s="50" customFormat="1" ht="36">
      <c r="A70" s="61"/>
      <c r="B70" s="61"/>
      <c r="C70" s="62"/>
      <c r="D70" s="66"/>
      <c r="E70" s="66"/>
      <c r="F70" s="66"/>
      <c r="G70" s="66"/>
      <c r="H70" s="66"/>
      <c r="I70" s="67"/>
      <c r="J70" s="67"/>
      <c r="K70" s="67"/>
      <c r="L70" s="67"/>
      <c r="M70" s="67"/>
      <c r="N70" s="67"/>
      <c r="O70" s="67"/>
      <c r="P70" s="68"/>
      <c r="Q70" s="69"/>
      <c r="R70" s="69"/>
      <c r="S70" s="69"/>
      <c r="T70" s="69"/>
      <c r="U70" s="85" t="s">
        <v>88</v>
      </c>
      <c r="V70" s="89" t="s">
        <v>18</v>
      </c>
      <c r="W70" s="132">
        <v>98</v>
      </c>
      <c r="X70" s="132">
        <v>98</v>
      </c>
      <c r="Y70" s="132">
        <v>98</v>
      </c>
      <c r="Z70" s="132">
        <v>98</v>
      </c>
      <c r="AA70" s="132">
        <v>98</v>
      </c>
      <c r="AB70" s="132">
        <v>98</v>
      </c>
      <c r="AC70" s="74">
        <v>2022</v>
      </c>
      <c r="AD70" s="13"/>
    </row>
    <row r="71" spans="1:30" s="50" customFormat="1" ht="15">
      <c r="A71" s="61"/>
      <c r="B71" s="61"/>
      <c r="C71" s="62"/>
      <c r="D71" s="66"/>
      <c r="E71" s="66"/>
      <c r="F71" s="66"/>
      <c r="G71" s="66"/>
      <c r="H71" s="66"/>
      <c r="I71" s="67"/>
      <c r="J71" s="67"/>
      <c r="K71" s="67"/>
      <c r="L71" s="67"/>
      <c r="M71" s="67"/>
      <c r="N71" s="67"/>
      <c r="O71" s="67"/>
      <c r="P71" s="68"/>
      <c r="Q71" s="69"/>
      <c r="R71" s="69"/>
      <c r="S71" s="69"/>
      <c r="T71" s="69"/>
      <c r="U71" s="96" t="s">
        <v>130</v>
      </c>
      <c r="V71" s="89" t="s">
        <v>18</v>
      </c>
      <c r="W71" s="133">
        <v>100</v>
      </c>
      <c r="X71" s="132">
        <v>100</v>
      </c>
      <c r="Y71" s="132">
        <v>100</v>
      </c>
      <c r="Z71" s="132">
        <v>100</v>
      </c>
      <c r="AA71" s="132">
        <v>100</v>
      </c>
      <c r="AB71" s="132">
        <v>100</v>
      </c>
      <c r="AC71" s="74">
        <v>2022</v>
      </c>
      <c r="AD71" s="13"/>
    </row>
    <row r="72" spans="1:30" s="50" customFormat="1" ht="24">
      <c r="A72" s="61"/>
      <c r="B72" s="61"/>
      <c r="C72" s="62"/>
      <c r="D72" s="66"/>
      <c r="E72" s="66"/>
      <c r="F72" s="66"/>
      <c r="G72" s="66"/>
      <c r="H72" s="66"/>
      <c r="I72" s="67"/>
      <c r="J72" s="67"/>
      <c r="K72" s="67"/>
      <c r="L72" s="67"/>
      <c r="M72" s="67"/>
      <c r="N72" s="67"/>
      <c r="O72" s="67"/>
      <c r="P72" s="68"/>
      <c r="Q72" s="69"/>
      <c r="R72" s="69"/>
      <c r="S72" s="69"/>
      <c r="T72" s="69"/>
      <c r="U72" s="96" t="s">
        <v>131</v>
      </c>
      <c r="V72" s="89" t="s">
        <v>18</v>
      </c>
      <c r="W72" s="133">
        <v>1</v>
      </c>
      <c r="X72" s="132">
        <v>1</v>
      </c>
      <c r="Y72" s="132">
        <v>1</v>
      </c>
      <c r="Z72" s="132">
        <v>1</v>
      </c>
      <c r="AA72" s="132">
        <v>1</v>
      </c>
      <c r="AB72" s="132">
        <v>1</v>
      </c>
      <c r="AC72" s="74">
        <v>2022</v>
      </c>
      <c r="AD72" s="13"/>
    </row>
    <row r="73" spans="1:30" s="50" customFormat="1" ht="24">
      <c r="A73" s="61"/>
      <c r="B73" s="61"/>
      <c r="C73" s="62"/>
      <c r="D73" s="66"/>
      <c r="E73" s="66"/>
      <c r="F73" s="66"/>
      <c r="G73" s="66"/>
      <c r="H73" s="66"/>
      <c r="I73" s="67"/>
      <c r="J73" s="67"/>
      <c r="K73" s="67"/>
      <c r="L73" s="67"/>
      <c r="M73" s="67"/>
      <c r="N73" s="67"/>
      <c r="O73" s="67"/>
      <c r="P73" s="68"/>
      <c r="Q73" s="69"/>
      <c r="R73" s="69"/>
      <c r="S73" s="69"/>
      <c r="T73" s="69"/>
      <c r="U73" s="96" t="s">
        <v>132</v>
      </c>
      <c r="V73" s="89" t="s">
        <v>18</v>
      </c>
      <c r="W73" s="133">
        <v>99</v>
      </c>
      <c r="X73" s="132">
        <v>99</v>
      </c>
      <c r="Y73" s="132">
        <v>99</v>
      </c>
      <c r="Z73" s="132">
        <v>99</v>
      </c>
      <c r="AA73" s="132">
        <v>99</v>
      </c>
      <c r="AB73" s="132">
        <v>99</v>
      </c>
      <c r="AC73" s="74">
        <v>2022</v>
      </c>
      <c r="AD73" s="13"/>
    </row>
    <row r="74" spans="1:30" s="50" customFormat="1" ht="23.25" customHeight="1">
      <c r="A74" s="61">
        <v>6</v>
      </c>
      <c r="B74" s="61">
        <v>7</v>
      </c>
      <c r="C74" s="62">
        <v>5</v>
      </c>
      <c r="D74" s="66">
        <v>0</v>
      </c>
      <c r="E74" s="66">
        <v>7</v>
      </c>
      <c r="F74" s="66">
        <v>0</v>
      </c>
      <c r="G74" s="66">
        <v>2</v>
      </c>
      <c r="H74" s="66">
        <v>0</v>
      </c>
      <c r="I74" s="67">
        <v>1</v>
      </c>
      <c r="J74" s="67">
        <v>2</v>
      </c>
      <c r="K74" s="67">
        <v>0</v>
      </c>
      <c r="L74" s="67">
        <v>2</v>
      </c>
      <c r="M74" s="95" t="s">
        <v>46</v>
      </c>
      <c r="N74" s="67">
        <v>0</v>
      </c>
      <c r="O74" s="67">
        <v>2</v>
      </c>
      <c r="P74" s="67">
        <v>5</v>
      </c>
      <c r="Q74" s="67">
        <v>0</v>
      </c>
      <c r="R74" s="69"/>
      <c r="S74" s="69"/>
      <c r="T74" s="69"/>
      <c r="U74" s="93" t="s">
        <v>170</v>
      </c>
      <c r="V74" s="137" t="s">
        <v>10</v>
      </c>
      <c r="W74" s="97">
        <v>5078</v>
      </c>
      <c r="X74" s="97">
        <v>5078</v>
      </c>
      <c r="Y74" s="97">
        <v>5078</v>
      </c>
      <c r="Z74" s="97">
        <v>5078</v>
      </c>
      <c r="AA74" s="97">
        <v>5078</v>
      </c>
      <c r="AB74" s="97">
        <f>SUM(W74:AA74)</f>
        <v>25390</v>
      </c>
      <c r="AC74" s="74">
        <v>2022</v>
      </c>
      <c r="AD74" s="13"/>
    </row>
    <row r="75" spans="1:30" s="50" customFormat="1" ht="37.5" customHeight="1">
      <c r="A75" s="61"/>
      <c r="B75" s="61"/>
      <c r="C75" s="62"/>
      <c r="D75" s="66"/>
      <c r="E75" s="66"/>
      <c r="F75" s="66"/>
      <c r="G75" s="66"/>
      <c r="H75" s="66"/>
      <c r="I75" s="67"/>
      <c r="J75" s="67"/>
      <c r="K75" s="67"/>
      <c r="L75" s="67"/>
      <c r="M75" s="95"/>
      <c r="N75" s="67"/>
      <c r="O75" s="67"/>
      <c r="P75" s="67"/>
      <c r="Q75" s="67"/>
      <c r="R75" s="69"/>
      <c r="S75" s="69"/>
      <c r="T75" s="69"/>
      <c r="U75" s="85" t="s">
        <v>47</v>
      </c>
      <c r="V75" s="138" t="s">
        <v>18</v>
      </c>
      <c r="W75" s="139">
        <f>W74/W17*100</f>
        <v>0.5129438211563083</v>
      </c>
      <c r="X75" s="139">
        <f>X74/X17*100</f>
        <v>0.5106248789553568</v>
      </c>
      <c r="Y75" s="139">
        <f>Y74/Y17*100</f>
        <v>0.5126151478684728</v>
      </c>
      <c r="Z75" s="139">
        <f>Z74/Z17*100</f>
        <v>1.2947218285816857</v>
      </c>
      <c r="AA75" s="139">
        <f>AA74/AA17*100</f>
        <v>1.2947218285816857</v>
      </c>
      <c r="AB75" s="139">
        <v>1.29</v>
      </c>
      <c r="AC75" s="74">
        <v>2022</v>
      </c>
      <c r="AD75" s="13"/>
    </row>
    <row r="76" spans="1:30" s="50" customFormat="1" ht="25.5" customHeight="1">
      <c r="A76" s="61"/>
      <c r="B76" s="61"/>
      <c r="C76" s="62"/>
      <c r="D76" s="66"/>
      <c r="E76" s="66"/>
      <c r="F76" s="66"/>
      <c r="G76" s="66"/>
      <c r="H76" s="66"/>
      <c r="I76" s="67"/>
      <c r="J76" s="67"/>
      <c r="K76" s="67"/>
      <c r="L76" s="67"/>
      <c r="M76" s="95"/>
      <c r="N76" s="67"/>
      <c r="O76" s="67"/>
      <c r="P76" s="67"/>
      <c r="Q76" s="67"/>
      <c r="R76" s="69"/>
      <c r="S76" s="69"/>
      <c r="T76" s="69"/>
      <c r="U76" s="85" t="s">
        <v>48</v>
      </c>
      <c r="V76" s="135" t="s">
        <v>36</v>
      </c>
      <c r="W76" s="144">
        <v>17</v>
      </c>
      <c r="X76" s="144">
        <v>17</v>
      </c>
      <c r="Y76" s="144">
        <v>17</v>
      </c>
      <c r="Z76" s="144">
        <v>17</v>
      </c>
      <c r="AA76" s="144">
        <v>17</v>
      </c>
      <c r="AB76" s="144">
        <v>17</v>
      </c>
      <c r="AC76" s="74">
        <v>2022</v>
      </c>
      <c r="AD76" s="13"/>
    </row>
    <row r="77" spans="1:30" s="50" customFormat="1" ht="24">
      <c r="A77" s="61">
        <v>6</v>
      </c>
      <c r="B77" s="61">
        <v>7</v>
      </c>
      <c r="C77" s="62">
        <v>5</v>
      </c>
      <c r="D77" s="66"/>
      <c r="E77" s="66"/>
      <c r="F77" s="66"/>
      <c r="G77" s="66"/>
      <c r="H77" s="66"/>
      <c r="I77" s="67"/>
      <c r="J77" s="67"/>
      <c r="K77" s="67"/>
      <c r="L77" s="67"/>
      <c r="M77" s="67"/>
      <c r="N77" s="67"/>
      <c r="O77" s="67"/>
      <c r="P77" s="68"/>
      <c r="Q77" s="69"/>
      <c r="R77" s="69"/>
      <c r="S77" s="69"/>
      <c r="T77" s="69"/>
      <c r="U77" s="134" t="s">
        <v>171</v>
      </c>
      <c r="V77" s="100" t="s">
        <v>62</v>
      </c>
      <c r="W77" s="53">
        <v>1</v>
      </c>
      <c r="X77" s="53">
        <v>1</v>
      </c>
      <c r="Y77" s="53">
        <v>1</v>
      </c>
      <c r="Z77" s="53">
        <v>1</v>
      </c>
      <c r="AA77" s="53">
        <v>1</v>
      </c>
      <c r="AB77" s="53">
        <v>1</v>
      </c>
      <c r="AC77" s="74">
        <v>2022</v>
      </c>
      <c r="AD77" s="13"/>
    </row>
    <row r="78" spans="1:30" s="50" customFormat="1" ht="24">
      <c r="A78" s="61"/>
      <c r="B78" s="61"/>
      <c r="C78" s="62"/>
      <c r="D78" s="66"/>
      <c r="E78" s="66"/>
      <c r="F78" s="66"/>
      <c r="G78" s="66"/>
      <c r="H78" s="66"/>
      <c r="I78" s="67"/>
      <c r="J78" s="67"/>
      <c r="K78" s="67"/>
      <c r="L78" s="67"/>
      <c r="M78" s="67"/>
      <c r="N78" s="67"/>
      <c r="O78" s="67"/>
      <c r="P78" s="68"/>
      <c r="Q78" s="69"/>
      <c r="R78" s="69"/>
      <c r="S78" s="69"/>
      <c r="T78" s="69"/>
      <c r="U78" s="85" t="s">
        <v>65</v>
      </c>
      <c r="V78" s="135" t="s">
        <v>36</v>
      </c>
      <c r="W78" s="136">
        <v>30</v>
      </c>
      <c r="X78" s="136">
        <v>30</v>
      </c>
      <c r="Y78" s="136">
        <v>30</v>
      </c>
      <c r="Z78" s="136">
        <v>30</v>
      </c>
      <c r="AA78" s="136">
        <v>30</v>
      </c>
      <c r="AB78" s="136">
        <v>30</v>
      </c>
      <c r="AC78" s="74">
        <v>2022</v>
      </c>
      <c r="AD78" s="13"/>
    </row>
    <row r="79" spans="1:30" s="50" customFormat="1" ht="24">
      <c r="A79" s="61">
        <v>6</v>
      </c>
      <c r="B79" s="61">
        <v>7</v>
      </c>
      <c r="C79" s="62">
        <v>5</v>
      </c>
      <c r="D79" s="66"/>
      <c r="E79" s="66"/>
      <c r="F79" s="66"/>
      <c r="G79" s="66"/>
      <c r="H79" s="66"/>
      <c r="I79" s="67"/>
      <c r="J79" s="67"/>
      <c r="K79" s="67"/>
      <c r="L79" s="67"/>
      <c r="M79" s="67"/>
      <c r="N79" s="67"/>
      <c r="O79" s="67"/>
      <c r="P79" s="68"/>
      <c r="Q79" s="69"/>
      <c r="R79" s="69"/>
      <c r="S79" s="69"/>
      <c r="T79" s="69"/>
      <c r="U79" s="109" t="s">
        <v>142</v>
      </c>
      <c r="V79" s="111" t="s">
        <v>10</v>
      </c>
      <c r="W79" s="99">
        <v>0</v>
      </c>
      <c r="X79" s="99">
        <v>0</v>
      </c>
      <c r="Y79" s="99">
        <v>0</v>
      </c>
      <c r="Z79" s="99">
        <v>0</v>
      </c>
      <c r="AA79" s="99">
        <v>0</v>
      </c>
      <c r="AB79" s="99">
        <v>0</v>
      </c>
      <c r="AC79" s="74">
        <v>2022</v>
      </c>
      <c r="AD79" s="13"/>
    </row>
    <row r="80" spans="1:30" s="50" customFormat="1" ht="24">
      <c r="A80" s="61">
        <v>6</v>
      </c>
      <c r="B80" s="61">
        <v>7</v>
      </c>
      <c r="C80" s="62">
        <v>5</v>
      </c>
      <c r="D80" s="66"/>
      <c r="E80" s="66"/>
      <c r="F80" s="66"/>
      <c r="G80" s="66"/>
      <c r="H80" s="66"/>
      <c r="I80" s="67"/>
      <c r="J80" s="67"/>
      <c r="K80" s="67"/>
      <c r="L80" s="67"/>
      <c r="M80" s="67"/>
      <c r="N80" s="67"/>
      <c r="O80" s="67"/>
      <c r="P80" s="68"/>
      <c r="Q80" s="69"/>
      <c r="R80" s="69"/>
      <c r="S80" s="69"/>
      <c r="T80" s="69"/>
      <c r="U80" s="85" t="s">
        <v>89</v>
      </c>
      <c r="V80" s="64" t="s">
        <v>18</v>
      </c>
      <c r="W80" s="176">
        <v>99</v>
      </c>
      <c r="X80" s="176">
        <v>99.5</v>
      </c>
      <c r="Y80" s="176">
        <v>99.8</v>
      </c>
      <c r="Z80" s="176">
        <v>99.8</v>
      </c>
      <c r="AA80" s="176">
        <v>99.8</v>
      </c>
      <c r="AB80" s="177">
        <v>99.8</v>
      </c>
      <c r="AC80" s="74">
        <v>2022</v>
      </c>
      <c r="AD80" s="13"/>
    </row>
    <row r="81" spans="1:30" s="50" customFormat="1" ht="24">
      <c r="A81" s="61">
        <v>6</v>
      </c>
      <c r="B81" s="61">
        <v>7</v>
      </c>
      <c r="C81" s="62">
        <v>5</v>
      </c>
      <c r="D81" s="66"/>
      <c r="E81" s="66"/>
      <c r="F81" s="66"/>
      <c r="G81" s="66"/>
      <c r="H81" s="66"/>
      <c r="I81" s="67"/>
      <c r="J81" s="67"/>
      <c r="K81" s="67"/>
      <c r="L81" s="67"/>
      <c r="M81" s="67"/>
      <c r="N81" s="67"/>
      <c r="O81" s="67"/>
      <c r="P81" s="68"/>
      <c r="Q81" s="69"/>
      <c r="R81" s="69"/>
      <c r="S81" s="69"/>
      <c r="T81" s="69"/>
      <c r="U81" s="85" t="s">
        <v>90</v>
      </c>
      <c r="V81" s="64" t="s">
        <v>18</v>
      </c>
      <c r="W81" s="119">
        <v>10.5</v>
      </c>
      <c r="X81" s="119">
        <v>10.5</v>
      </c>
      <c r="Y81" s="119">
        <v>10.5</v>
      </c>
      <c r="Z81" s="119">
        <v>10.5</v>
      </c>
      <c r="AA81" s="119">
        <v>10.5</v>
      </c>
      <c r="AB81" s="122">
        <v>10.5</v>
      </c>
      <c r="AC81" s="74">
        <v>2022</v>
      </c>
      <c r="AD81" s="13"/>
    </row>
    <row r="82" spans="1:30" s="50" customFormat="1" ht="24">
      <c r="A82" s="61">
        <v>6</v>
      </c>
      <c r="B82" s="61">
        <v>7</v>
      </c>
      <c r="C82" s="62">
        <v>5</v>
      </c>
      <c r="D82" s="66"/>
      <c r="E82" s="66"/>
      <c r="F82" s="66"/>
      <c r="G82" s="66"/>
      <c r="H82" s="66"/>
      <c r="I82" s="67"/>
      <c r="J82" s="67"/>
      <c r="K82" s="67"/>
      <c r="L82" s="67"/>
      <c r="M82" s="67"/>
      <c r="N82" s="67"/>
      <c r="O82" s="67"/>
      <c r="P82" s="68"/>
      <c r="Q82" s="69"/>
      <c r="R82" s="69"/>
      <c r="S82" s="69"/>
      <c r="T82" s="69"/>
      <c r="U82" s="85" t="s">
        <v>91</v>
      </c>
      <c r="V82" s="64" t="s">
        <v>18</v>
      </c>
      <c r="W82" s="119">
        <v>96</v>
      </c>
      <c r="X82" s="119">
        <v>97</v>
      </c>
      <c r="Y82" s="119">
        <v>98</v>
      </c>
      <c r="Z82" s="119">
        <v>99</v>
      </c>
      <c r="AA82" s="119">
        <v>99</v>
      </c>
      <c r="AB82" s="122">
        <v>99</v>
      </c>
      <c r="AC82" s="74">
        <v>2022</v>
      </c>
      <c r="AD82" s="13"/>
    </row>
    <row r="83" spans="1:30" s="50" customFormat="1" ht="24">
      <c r="A83" s="61"/>
      <c r="B83" s="61"/>
      <c r="C83" s="62"/>
      <c r="D83" s="66"/>
      <c r="E83" s="66"/>
      <c r="F83" s="66"/>
      <c r="G83" s="66"/>
      <c r="H83" s="66"/>
      <c r="I83" s="67"/>
      <c r="J83" s="67"/>
      <c r="K83" s="67"/>
      <c r="L83" s="67"/>
      <c r="M83" s="67"/>
      <c r="N83" s="67"/>
      <c r="O83" s="67"/>
      <c r="P83" s="68"/>
      <c r="Q83" s="69"/>
      <c r="R83" s="69"/>
      <c r="S83" s="69"/>
      <c r="T83" s="69"/>
      <c r="U83" s="85" t="s">
        <v>92</v>
      </c>
      <c r="V83" s="64" t="s">
        <v>18</v>
      </c>
      <c r="W83" s="132">
        <v>3.5</v>
      </c>
      <c r="X83" s="119">
        <v>3.5</v>
      </c>
      <c r="Y83" s="119">
        <v>3.5</v>
      </c>
      <c r="Z83" s="119">
        <v>3.5</v>
      </c>
      <c r="AA83" s="119">
        <v>4</v>
      </c>
      <c r="AB83" s="184">
        <v>4</v>
      </c>
      <c r="AC83" s="74">
        <v>2022</v>
      </c>
      <c r="AD83" s="13"/>
    </row>
    <row r="84" spans="1:30" s="50" customFormat="1" ht="24">
      <c r="A84" s="61"/>
      <c r="B84" s="61"/>
      <c r="C84" s="62"/>
      <c r="D84" s="66"/>
      <c r="E84" s="66"/>
      <c r="F84" s="66"/>
      <c r="G84" s="66"/>
      <c r="H84" s="66"/>
      <c r="I84" s="67"/>
      <c r="J84" s="67"/>
      <c r="K84" s="67"/>
      <c r="L84" s="67"/>
      <c r="M84" s="67"/>
      <c r="N84" s="67"/>
      <c r="O84" s="67"/>
      <c r="P84" s="68"/>
      <c r="Q84" s="69"/>
      <c r="R84" s="69"/>
      <c r="S84" s="69"/>
      <c r="T84" s="69"/>
      <c r="U84" s="85" t="s">
        <v>93</v>
      </c>
      <c r="V84" s="64" t="s">
        <v>18</v>
      </c>
      <c r="W84" s="132">
        <v>25</v>
      </c>
      <c r="X84" s="119">
        <v>26</v>
      </c>
      <c r="Y84" s="119">
        <v>26</v>
      </c>
      <c r="Z84" s="119">
        <v>26</v>
      </c>
      <c r="AA84" s="119">
        <v>27</v>
      </c>
      <c r="AB84" s="184">
        <v>27</v>
      </c>
      <c r="AC84" s="74">
        <v>2022</v>
      </c>
      <c r="AD84" s="13"/>
    </row>
    <row r="85" spans="1:30" s="50" customFormat="1" ht="24">
      <c r="A85" s="61">
        <v>6</v>
      </c>
      <c r="B85" s="61">
        <v>7</v>
      </c>
      <c r="C85" s="62">
        <v>5</v>
      </c>
      <c r="D85" s="66"/>
      <c r="E85" s="66"/>
      <c r="F85" s="66"/>
      <c r="G85" s="66"/>
      <c r="H85" s="66"/>
      <c r="I85" s="67"/>
      <c r="J85" s="67"/>
      <c r="K85" s="67"/>
      <c r="L85" s="67"/>
      <c r="M85" s="67"/>
      <c r="N85" s="67"/>
      <c r="O85" s="67"/>
      <c r="P85" s="68"/>
      <c r="Q85" s="69"/>
      <c r="R85" s="69"/>
      <c r="S85" s="69"/>
      <c r="T85" s="69"/>
      <c r="U85" s="85" t="s">
        <v>172</v>
      </c>
      <c r="V85" s="100" t="s">
        <v>62</v>
      </c>
      <c r="W85" s="53">
        <v>1</v>
      </c>
      <c r="X85" s="53">
        <v>1</v>
      </c>
      <c r="Y85" s="53">
        <v>1</v>
      </c>
      <c r="Z85" s="53">
        <v>1</v>
      </c>
      <c r="AA85" s="53">
        <v>1</v>
      </c>
      <c r="AB85" s="53">
        <v>1</v>
      </c>
      <c r="AC85" s="74">
        <v>2022</v>
      </c>
      <c r="AD85" s="13"/>
    </row>
    <row r="86" spans="1:30" s="50" customFormat="1" ht="24">
      <c r="A86" s="61"/>
      <c r="B86" s="61"/>
      <c r="C86" s="62"/>
      <c r="D86" s="66"/>
      <c r="E86" s="66"/>
      <c r="F86" s="66"/>
      <c r="G86" s="66"/>
      <c r="H86" s="66"/>
      <c r="I86" s="67"/>
      <c r="J86" s="67"/>
      <c r="K86" s="67"/>
      <c r="L86" s="67"/>
      <c r="M86" s="67"/>
      <c r="N86" s="67"/>
      <c r="O86" s="67"/>
      <c r="P86" s="68"/>
      <c r="Q86" s="69"/>
      <c r="R86" s="69"/>
      <c r="S86" s="69"/>
      <c r="T86" s="69"/>
      <c r="U86" s="75" t="s">
        <v>133</v>
      </c>
      <c r="V86" s="135" t="s">
        <v>45</v>
      </c>
      <c r="W86" s="119">
        <v>70</v>
      </c>
      <c r="X86" s="119">
        <v>70</v>
      </c>
      <c r="Y86" s="119">
        <v>70</v>
      </c>
      <c r="Z86" s="119">
        <v>70</v>
      </c>
      <c r="AA86" s="119">
        <v>70</v>
      </c>
      <c r="AB86" s="119">
        <v>70</v>
      </c>
      <c r="AC86" s="74">
        <v>2022</v>
      </c>
      <c r="AD86" s="13"/>
    </row>
    <row r="87" spans="1:30" s="50" customFormat="1" ht="24">
      <c r="A87" s="61">
        <v>6</v>
      </c>
      <c r="B87" s="61">
        <v>7</v>
      </c>
      <c r="C87" s="62">
        <v>5</v>
      </c>
      <c r="D87" s="66"/>
      <c r="E87" s="66"/>
      <c r="F87" s="66"/>
      <c r="G87" s="66"/>
      <c r="H87" s="66"/>
      <c r="I87" s="67"/>
      <c r="J87" s="67"/>
      <c r="K87" s="67"/>
      <c r="L87" s="67"/>
      <c r="M87" s="67"/>
      <c r="N87" s="67"/>
      <c r="O87" s="67"/>
      <c r="P87" s="68"/>
      <c r="Q87" s="69"/>
      <c r="R87" s="69"/>
      <c r="S87" s="69"/>
      <c r="T87" s="69"/>
      <c r="U87" s="85" t="s">
        <v>173</v>
      </c>
      <c r="V87" s="100" t="s">
        <v>62</v>
      </c>
      <c r="W87" s="53">
        <v>1</v>
      </c>
      <c r="X87" s="53">
        <v>1</v>
      </c>
      <c r="Y87" s="53">
        <v>1</v>
      </c>
      <c r="Z87" s="53">
        <v>1</v>
      </c>
      <c r="AA87" s="53">
        <v>1</v>
      </c>
      <c r="AB87" s="53">
        <v>1</v>
      </c>
      <c r="AC87" s="74">
        <v>2022</v>
      </c>
      <c r="AD87" s="13"/>
    </row>
    <row r="88" spans="1:30" s="50" customFormat="1" ht="24">
      <c r="A88" s="61"/>
      <c r="B88" s="61"/>
      <c r="C88" s="62"/>
      <c r="D88" s="66"/>
      <c r="E88" s="66"/>
      <c r="F88" s="66"/>
      <c r="G88" s="66"/>
      <c r="H88" s="66"/>
      <c r="I88" s="67"/>
      <c r="J88" s="67"/>
      <c r="K88" s="67"/>
      <c r="L88" s="67"/>
      <c r="M88" s="67"/>
      <c r="N88" s="67"/>
      <c r="O88" s="67"/>
      <c r="P88" s="68"/>
      <c r="Q88" s="69"/>
      <c r="R88" s="69"/>
      <c r="S88" s="69"/>
      <c r="T88" s="69"/>
      <c r="U88" s="75" t="s">
        <v>134</v>
      </c>
      <c r="V88" s="135" t="s">
        <v>36</v>
      </c>
      <c r="W88" s="119">
        <v>1160</v>
      </c>
      <c r="X88" s="119">
        <v>1200</v>
      </c>
      <c r="Y88" s="119">
        <v>1200</v>
      </c>
      <c r="Z88" s="119">
        <v>1200</v>
      </c>
      <c r="AA88" s="119">
        <v>1200</v>
      </c>
      <c r="AB88" s="119">
        <v>1200</v>
      </c>
      <c r="AC88" s="74">
        <v>2022</v>
      </c>
      <c r="AD88" s="13"/>
    </row>
    <row r="89" spans="1:30" s="50" customFormat="1" ht="24">
      <c r="A89" s="61"/>
      <c r="B89" s="61"/>
      <c r="C89" s="62"/>
      <c r="D89" s="66"/>
      <c r="E89" s="66"/>
      <c r="F89" s="66"/>
      <c r="G89" s="66"/>
      <c r="H89" s="66"/>
      <c r="I89" s="67"/>
      <c r="J89" s="67"/>
      <c r="K89" s="67"/>
      <c r="L89" s="67"/>
      <c r="M89" s="67"/>
      <c r="N89" s="67"/>
      <c r="O89" s="67"/>
      <c r="P89" s="68"/>
      <c r="Q89" s="69"/>
      <c r="R89" s="69"/>
      <c r="S89" s="69"/>
      <c r="T89" s="124"/>
      <c r="U89" s="142" t="s">
        <v>143</v>
      </c>
      <c r="V89" s="79" t="s">
        <v>10</v>
      </c>
      <c r="W89" s="80">
        <f aca="true" t="shared" si="7" ref="W89:AB89">W93+W95+W97</f>
        <v>13205</v>
      </c>
      <c r="X89" s="80">
        <f t="shared" si="7"/>
        <v>13205</v>
      </c>
      <c r="Y89" s="80">
        <f t="shared" si="7"/>
        <v>13205</v>
      </c>
      <c r="Z89" s="80">
        <f t="shared" si="7"/>
        <v>13205</v>
      </c>
      <c r="AA89" s="80">
        <f t="shared" si="7"/>
        <v>13205</v>
      </c>
      <c r="AB89" s="80">
        <f t="shared" si="7"/>
        <v>66025</v>
      </c>
      <c r="AC89" s="74">
        <v>2022</v>
      </c>
      <c r="AD89" s="13"/>
    </row>
    <row r="90" spans="1:30" s="50" customFormat="1" ht="15">
      <c r="A90" s="61"/>
      <c r="B90" s="61"/>
      <c r="C90" s="62"/>
      <c r="D90" s="66"/>
      <c r="E90" s="66"/>
      <c r="F90" s="66"/>
      <c r="G90" s="66"/>
      <c r="H90" s="66"/>
      <c r="I90" s="67"/>
      <c r="J90" s="67"/>
      <c r="K90" s="67"/>
      <c r="L90" s="67"/>
      <c r="M90" s="67"/>
      <c r="N90" s="67"/>
      <c r="O90" s="67"/>
      <c r="P90" s="68"/>
      <c r="Q90" s="69"/>
      <c r="R90" s="69"/>
      <c r="S90" s="69"/>
      <c r="T90" s="124"/>
      <c r="U90" s="143" t="s">
        <v>22</v>
      </c>
      <c r="V90" s="100" t="s">
        <v>18</v>
      </c>
      <c r="W90" s="139">
        <v>90.2</v>
      </c>
      <c r="X90" s="139">
        <v>92</v>
      </c>
      <c r="Y90" s="139">
        <v>95</v>
      </c>
      <c r="Z90" s="139">
        <v>96</v>
      </c>
      <c r="AA90" s="139">
        <v>96</v>
      </c>
      <c r="AB90" s="139">
        <v>96</v>
      </c>
      <c r="AC90" s="74">
        <v>2022</v>
      </c>
      <c r="AD90" s="13"/>
    </row>
    <row r="91" spans="1:30" s="50" customFormat="1" ht="24">
      <c r="A91" s="61"/>
      <c r="B91" s="61"/>
      <c r="C91" s="62"/>
      <c r="D91" s="66"/>
      <c r="E91" s="66"/>
      <c r="F91" s="66"/>
      <c r="G91" s="66"/>
      <c r="H91" s="66"/>
      <c r="I91" s="67"/>
      <c r="J91" s="67"/>
      <c r="K91" s="67"/>
      <c r="L91" s="67"/>
      <c r="M91" s="67"/>
      <c r="N91" s="67"/>
      <c r="O91" s="67"/>
      <c r="P91" s="68"/>
      <c r="Q91" s="69"/>
      <c r="R91" s="69"/>
      <c r="S91" s="69"/>
      <c r="T91" s="124"/>
      <c r="U91" s="143" t="s">
        <v>94</v>
      </c>
      <c r="V91" s="135" t="s">
        <v>36</v>
      </c>
      <c r="W91" s="144">
        <v>837</v>
      </c>
      <c r="X91" s="144">
        <v>900</v>
      </c>
      <c r="Y91" s="144">
        <v>900</v>
      </c>
      <c r="Z91" s="144">
        <v>900</v>
      </c>
      <c r="AA91" s="144">
        <v>900</v>
      </c>
      <c r="AB91" s="144">
        <v>900</v>
      </c>
      <c r="AC91" s="74">
        <v>2022</v>
      </c>
      <c r="AD91" s="13"/>
    </row>
    <row r="92" spans="1:30" s="50" customFormat="1" ht="15">
      <c r="A92" s="61"/>
      <c r="B92" s="61"/>
      <c r="C92" s="62"/>
      <c r="D92" s="66"/>
      <c r="E92" s="66"/>
      <c r="F92" s="66"/>
      <c r="G92" s="66"/>
      <c r="H92" s="66"/>
      <c r="I92" s="67"/>
      <c r="J92" s="67"/>
      <c r="K92" s="67"/>
      <c r="L92" s="67"/>
      <c r="M92" s="67"/>
      <c r="N92" s="67"/>
      <c r="O92" s="67"/>
      <c r="P92" s="68"/>
      <c r="Q92" s="69"/>
      <c r="R92" s="69"/>
      <c r="S92" s="69"/>
      <c r="T92" s="124"/>
      <c r="U92" s="143" t="s">
        <v>144</v>
      </c>
      <c r="V92" s="135" t="s">
        <v>36</v>
      </c>
      <c r="W92" s="144">
        <v>1</v>
      </c>
      <c r="X92" s="144">
        <v>1</v>
      </c>
      <c r="Y92" s="144">
        <v>1</v>
      </c>
      <c r="Z92" s="144">
        <v>1</v>
      </c>
      <c r="AA92" s="144">
        <v>1</v>
      </c>
      <c r="AB92" s="144">
        <v>1</v>
      </c>
      <c r="AC92" s="74">
        <v>2022</v>
      </c>
      <c r="AD92" s="13"/>
    </row>
    <row r="93" spans="1:30" s="50" customFormat="1" ht="24">
      <c r="A93" s="61">
        <v>6</v>
      </c>
      <c r="B93" s="61">
        <v>7</v>
      </c>
      <c r="C93" s="62">
        <v>5</v>
      </c>
      <c r="D93" s="66">
        <v>0</v>
      </c>
      <c r="E93" s="66">
        <v>7</v>
      </c>
      <c r="F93" s="66">
        <v>0</v>
      </c>
      <c r="G93" s="66">
        <v>2</v>
      </c>
      <c r="H93" s="66">
        <v>0</v>
      </c>
      <c r="I93" s="67">
        <v>1</v>
      </c>
      <c r="J93" s="67">
        <v>2</v>
      </c>
      <c r="K93" s="67">
        <v>0</v>
      </c>
      <c r="L93" s="67">
        <v>4</v>
      </c>
      <c r="M93" s="67" t="s">
        <v>46</v>
      </c>
      <c r="N93" s="67">
        <v>0</v>
      </c>
      <c r="O93" s="67">
        <v>0</v>
      </c>
      <c r="P93" s="67">
        <v>1</v>
      </c>
      <c r="Q93" s="67">
        <v>0</v>
      </c>
      <c r="R93" s="69"/>
      <c r="S93" s="69"/>
      <c r="T93" s="69"/>
      <c r="U93" s="93" t="s">
        <v>174</v>
      </c>
      <c r="V93" s="145" t="s">
        <v>10</v>
      </c>
      <c r="W93" s="90">
        <v>9280</v>
      </c>
      <c r="X93" s="90">
        <v>9280</v>
      </c>
      <c r="Y93" s="90">
        <v>9280</v>
      </c>
      <c r="Z93" s="90">
        <v>9280</v>
      </c>
      <c r="AA93" s="90">
        <v>9280</v>
      </c>
      <c r="AB93" s="90">
        <f>W93+X93+Y93+Z93+AA93</f>
        <v>46400</v>
      </c>
      <c r="AC93" s="74">
        <v>2022</v>
      </c>
      <c r="AD93" s="13"/>
    </row>
    <row r="94" spans="1:30" s="50" customFormat="1" ht="36">
      <c r="A94" s="61"/>
      <c r="B94" s="61"/>
      <c r="C94" s="62"/>
      <c r="D94" s="66"/>
      <c r="E94" s="66"/>
      <c r="F94" s="66"/>
      <c r="G94" s="66"/>
      <c r="H94" s="66"/>
      <c r="I94" s="67"/>
      <c r="J94" s="67"/>
      <c r="K94" s="67"/>
      <c r="L94" s="67"/>
      <c r="M94" s="67"/>
      <c r="N94" s="67"/>
      <c r="O94" s="67"/>
      <c r="P94" s="67"/>
      <c r="Q94" s="67"/>
      <c r="R94" s="69"/>
      <c r="S94" s="69"/>
      <c r="T94" s="69"/>
      <c r="U94" s="96" t="s">
        <v>50</v>
      </c>
      <c r="V94" s="100" t="s">
        <v>18</v>
      </c>
      <c r="W94" s="139">
        <f>W93/W17*100</f>
        <v>0.9374002875798623</v>
      </c>
      <c r="X94" s="139">
        <f>X93/X17*100</f>
        <v>0.933162441257525</v>
      </c>
      <c r="Y94" s="139">
        <f>Y93/Y17*100</f>
        <v>0.9367996400589659</v>
      </c>
      <c r="Z94" s="139">
        <f>Z93/Z17*100</f>
        <v>2.3660926682233243</v>
      </c>
      <c r="AA94" s="139">
        <f>AA93/AA17*100</f>
        <v>2.3660926682233243</v>
      </c>
      <c r="AB94" s="139">
        <v>2.37</v>
      </c>
      <c r="AC94" s="74">
        <v>2022</v>
      </c>
      <c r="AD94" s="13"/>
    </row>
    <row r="95" spans="1:30" s="50" customFormat="1" ht="24">
      <c r="A95" s="61">
        <v>6</v>
      </c>
      <c r="B95" s="61">
        <v>7</v>
      </c>
      <c r="C95" s="62">
        <v>5</v>
      </c>
      <c r="D95" s="66">
        <v>0</v>
      </c>
      <c r="E95" s="66">
        <v>7</v>
      </c>
      <c r="F95" s="66">
        <v>0</v>
      </c>
      <c r="G95" s="66">
        <v>2</v>
      </c>
      <c r="H95" s="66">
        <v>0</v>
      </c>
      <c r="I95" s="67">
        <v>1</v>
      </c>
      <c r="J95" s="67">
        <v>2</v>
      </c>
      <c r="K95" s="67">
        <v>0</v>
      </c>
      <c r="L95" s="67">
        <v>4</v>
      </c>
      <c r="M95" s="67">
        <v>2</v>
      </c>
      <c r="N95" s="67">
        <v>0</v>
      </c>
      <c r="O95" s="67">
        <v>0</v>
      </c>
      <c r="P95" s="67">
        <v>3</v>
      </c>
      <c r="Q95" s="67">
        <v>0</v>
      </c>
      <c r="R95" s="67"/>
      <c r="S95" s="67"/>
      <c r="T95" s="67"/>
      <c r="U95" s="127" t="s">
        <v>175</v>
      </c>
      <c r="V95" s="100" t="s">
        <v>10</v>
      </c>
      <c r="W95" s="97">
        <v>3199</v>
      </c>
      <c r="X95" s="97">
        <v>3199</v>
      </c>
      <c r="Y95" s="97">
        <v>3199</v>
      </c>
      <c r="Z95" s="97">
        <v>3199</v>
      </c>
      <c r="AA95" s="97">
        <v>3199</v>
      </c>
      <c r="AB95" s="146">
        <f>W95+X95+Y95+Z95+AA95</f>
        <v>15995</v>
      </c>
      <c r="AC95" s="74">
        <v>2022</v>
      </c>
      <c r="AD95" s="13"/>
    </row>
    <row r="96" spans="1:30" s="50" customFormat="1" ht="36">
      <c r="A96" s="61"/>
      <c r="B96" s="61"/>
      <c r="C96" s="62"/>
      <c r="D96" s="66"/>
      <c r="E96" s="66"/>
      <c r="F96" s="66"/>
      <c r="G96" s="66"/>
      <c r="H96" s="66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96" t="s">
        <v>51</v>
      </c>
      <c r="V96" s="100" t="s">
        <v>18</v>
      </c>
      <c r="W96" s="139">
        <f>W95/W17*100</f>
        <v>0.3231404655137909</v>
      </c>
      <c r="X96" s="139">
        <f>X95/X17*100</f>
        <v>0.32167959586021794</v>
      </c>
      <c r="Y96" s="139">
        <f>Y95/Y17*100</f>
        <v>0.32293341040394735</v>
      </c>
      <c r="Z96" s="139">
        <f>Z95/Z17*100</f>
        <v>0.8156390566429327</v>
      </c>
      <c r="AA96" s="139">
        <f>AA95/AA17*100</f>
        <v>0.8156390566429327</v>
      </c>
      <c r="AB96" s="139">
        <v>0.82</v>
      </c>
      <c r="AC96" s="74">
        <v>2022</v>
      </c>
      <c r="AD96" s="13"/>
    </row>
    <row r="97" spans="1:30" s="50" customFormat="1" ht="24">
      <c r="A97" s="61">
        <v>6</v>
      </c>
      <c r="B97" s="61">
        <v>7</v>
      </c>
      <c r="C97" s="62">
        <v>5</v>
      </c>
      <c r="D97" s="66">
        <v>0</v>
      </c>
      <c r="E97" s="66">
        <v>7</v>
      </c>
      <c r="F97" s="66">
        <v>0</v>
      </c>
      <c r="G97" s="66">
        <v>2</v>
      </c>
      <c r="H97" s="66">
        <v>0</v>
      </c>
      <c r="I97" s="67">
        <v>1</v>
      </c>
      <c r="J97" s="67">
        <v>2</v>
      </c>
      <c r="K97" s="67">
        <v>0</v>
      </c>
      <c r="L97" s="67">
        <v>4</v>
      </c>
      <c r="M97" s="67">
        <v>2</v>
      </c>
      <c r="N97" s="67">
        <v>0</v>
      </c>
      <c r="O97" s="67">
        <v>0</v>
      </c>
      <c r="P97" s="67">
        <v>4</v>
      </c>
      <c r="Q97" s="67">
        <v>0</v>
      </c>
      <c r="R97" s="67"/>
      <c r="S97" s="67"/>
      <c r="T97" s="67"/>
      <c r="U97" s="127" t="s">
        <v>176</v>
      </c>
      <c r="V97" s="100" t="s">
        <v>10</v>
      </c>
      <c r="W97" s="97">
        <v>726</v>
      </c>
      <c r="X97" s="97">
        <v>726</v>
      </c>
      <c r="Y97" s="97">
        <v>726</v>
      </c>
      <c r="Z97" s="97">
        <v>726</v>
      </c>
      <c r="AA97" s="97">
        <v>726</v>
      </c>
      <c r="AB97" s="146">
        <f>W97+X97+Y97+Z97+AA97</f>
        <v>3630</v>
      </c>
      <c r="AC97" s="74">
        <v>2022</v>
      </c>
      <c r="AD97" s="13"/>
    </row>
    <row r="98" spans="1:30" s="50" customFormat="1" ht="36">
      <c r="A98" s="61"/>
      <c r="B98" s="61"/>
      <c r="C98" s="62"/>
      <c r="D98" s="66"/>
      <c r="E98" s="66"/>
      <c r="F98" s="66"/>
      <c r="G98" s="66"/>
      <c r="H98" s="66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96" t="s">
        <v>135</v>
      </c>
      <c r="V98" s="100" t="s">
        <v>18</v>
      </c>
      <c r="W98" s="139">
        <f>W97/W17*100</f>
        <v>0.07333541042920044</v>
      </c>
      <c r="X98" s="139">
        <f>X97/X17*100</f>
        <v>0.07300387202079345</v>
      </c>
      <c r="Y98" s="139">
        <f>Y97/Y17*100</f>
        <v>0.07328842011668202</v>
      </c>
      <c r="Z98" s="139">
        <f>Z97/Z17*100</f>
        <v>0.1851059565872989</v>
      </c>
      <c r="AA98" s="139">
        <f>AA97/AA17*100</f>
        <v>0.1851059565872989</v>
      </c>
      <c r="AB98" s="139">
        <v>0.19</v>
      </c>
      <c r="AC98" s="74">
        <v>2022</v>
      </c>
      <c r="AD98" s="13"/>
    </row>
    <row r="99" spans="1:30" s="50" customFormat="1" ht="15">
      <c r="A99" s="61">
        <v>6</v>
      </c>
      <c r="B99" s="61">
        <v>7</v>
      </c>
      <c r="C99" s="62">
        <v>5</v>
      </c>
      <c r="D99" s="66">
        <v>0</v>
      </c>
      <c r="E99" s="66">
        <v>7</v>
      </c>
      <c r="F99" s="66">
        <v>0</v>
      </c>
      <c r="G99" s="66">
        <v>3</v>
      </c>
      <c r="H99" s="66"/>
      <c r="I99" s="67"/>
      <c r="J99" s="67"/>
      <c r="K99" s="67"/>
      <c r="L99" s="67"/>
      <c r="M99" s="67"/>
      <c r="N99" s="67"/>
      <c r="O99" s="67"/>
      <c r="P99" s="68"/>
      <c r="Q99" s="69"/>
      <c r="R99" s="69"/>
      <c r="S99" s="69"/>
      <c r="T99" s="124"/>
      <c r="U99" s="78" t="s">
        <v>96</v>
      </c>
      <c r="V99" s="100" t="s">
        <v>10</v>
      </c>
      <c r="W99" s="99">
        <f>W100+W106</f>
        <v>75709</v>
      </c>
      <c r="X99" s="99">
        <f>X100+X106</f>
        <v>76226</v>
      </c>
      <c r="Y99" s="99">
        <f>Y100+Y106</f>
        <v>76226</v>
      </c>
      <c r="Z99" s="99">
        <f>Z100+Z106</f>
        <v>76226</v>
      </c>
      <c r="AA99" s="99">
        <f>AA100+AA106</f>
        <v>76226</v>
      </c>
      <c r="AB99" s="99">
        <f>SUM(W99:AA99)</f>
        <v>380613</v>
      </c>
      <c r="AC99" s="74">
        <v>2022</v>
      </c>
      <c r="AD99" s="13"/>
    </row>
    <row r="100" spans="1:30" s="50" customFormat="1" ht="36">
      <c r="A100" s="61"/>
      <c r="B100" s="61"/>
      <c r="C100" s="62"/>
      <c r="D100" s="66"/>
      <c r="E100" s="66"/>
      <c r="F100" s="66"/>
      <c r="G100" s="66"/>
      <c r="H100" s="66"/>
      <c r="I100" s="67"/>
      <c r="J100" s="67"/>
      <c r="K100" s="67"/>
      <c r="L100" s="67"/>
      <c r="M100" s="67"/>
      <c r="N100" s="67"/>
      <c r="O100" s="67"/>
      <c r="P100" s="68"/>
      <c r="Q100" s="69"/>
      <c r="R100" s="69"/>
      <c r="S100" s="69"/>
      <c r="T100" s="124"/>
      <c r="U100" s="112" t="s">
        <v>153</v>
      </c>
      <c r="V100" s="100" t="s">
        <v>10</v>
      </c>
      <c r="W100" s="99">
        <f aca="true" t="shared" si="8" ref="W100:AB100">W102+W104</f>
        <v>74947</v>
      </c>
      <c r="X100" s="99">
        <f t="shared" si="8"/>
        <v>75464</v>
      </c>
      <c r="Y100" s="99">
        <f t="shared" si="8"/>
        <v>75464</v>
      </c>
      <c r="Z100" s="99">
        <f t="shared" si="8"/>
        <v>75464</v>
      </c>
      <c r="AA100" s="99">
        <f t="shared" si="8"/>
        <v>75464</v>
      </c>
      <c r="AB100" s="99">
        <f t="shared" si="8"/>
        <v>376803</v>
      </c>
      <c r="AC100" s="74">
        <v>2022</v>
      </c>
      <c r="AD100" s="13"/>
    </row>
    <row r="101" spans="1:30" s="50" customFormat="1" ht="24">
      <c r="A101" s="61"/>
      <c r="B101" s="61"/>
      <c r="C101" s="62"/>
      <c r="D101" s="66"/>
      <c r="E101" s="66"/>
      <c r="F101" s="66"/>
      <c r="G101" s="66"/>
      <c r="H101" s="66"/>
      <c r="I101" s="67"/>
      <c r="J101" s="67"/>
      <c r="K101" s="67"/>
      <c r="L101" s="67"/>
      <c r="M101" s="67"/>
      <c r="N101" s="67"/>
      <c r="O101" s="67"/>
      <c r="P101" s="68"/>
      <c r="Q101" s="69"/>
      <c r="R101" s="69"/>
      <c r="S101" s="69"/>
      <c r="T101" s="124"/>
      <c r="U101" s="143" t="s">
        <v>97</v>
      </c>
      <c r="V101" s="100" t="s">
        <v>18</v>
      </c>
      <c r="W101" s="144">
        <v>100</v>
      </c>
      <c r="X101" s="144">
        <v>100</v>
      </c>
      <c r="Y101" s="144">
        <v>100</v>
      </c>
      <c r="Z101" s="144">
        <v>100</v>
      </c>
      <c r="AA101" s="144">
        <v>100</v>
      </c>
      <c r="AB101" s="144">
        <v>100</v>
      </c>
      <c r="AC101" s="74">
        <v>2022</v>
      </c>
      <c r="AD101" s="13"/>
    </row>
    <row r="102" spans="1:30" s="50" customFormat="1" ht="15">
      <c r="A102" s="61">
        <v>6</v>
      </c>
      <c r="B102" s="61">
        <v>7</v>
      </c>
      <c r="C102" s="62">
        <v>5</v>
      </c>
      <c r="D102" s="66">
        <v>0</v>
      </c>
      <c r="E102" s="66">
        <v>7</v>
      </c>
      <c r="F102" s="66">
        <v>0</v>
      </c>
      <c r="G102" s="66">
        <v>3</v>
      </c>
      <c r="H102" s="66">
        <v>0</v>
      </c>
      <c r="I102" s="67">
        <v>1</v>
      </c>
      <c r="J102" s="67">
        <v>2</v>
      </c>
      <c r="K102" s="67">
        <v>0</v>
      </c>
      <c r="L102" s="67">
        <v>1</v>
      </c>
      <c r="M102" s="67">
        <v>2</v>
      </c>
      <c r="N102" s="67">
        <v>0</v>
      </c>
      <c r="O102" s="67">
        <v>0</v>
      </c>
      <c r="P102" s="67">
        <v>1</v>
      </c>
      <c r="Q102" s="67">
        <v>0</v>
      </c>
      <c r="R102" s="67"/>
      <c r="S102" s="69"/>
      <c r="T102" s="69"/>
      <c r="U102" s="102" t="s">
        <v>177</v>
      </c>
      <c r="V102" s="64" t="s">
        <v>10</v>
      </c>
      <c r="W102" s="90">
        <v>72464</v>
      </c>
      <c r="X102" s="90">
        <v>72464</v>
      </c>
      <c r="Y102" s="90">
        <v>72464</v>
      </c>
      <c r="Z102" s="90">
        <v>72464</v>
      </c>
      <c r="AA102" s="90">
        <v>72464</v>
      </c>
      <c r="AB102" s="104">
        <f>W102+X102+Y102+Z102+AA102</f>
        <v>362320</v>
      </c>
      <c r="AC102" s="74">
        <v>2022</v>
      </c>
      <c r="AD102" s="13"/>
    </row>
    <row r="103" spans="1:30" s="50" customFormat="1" ht="24">
      <c r="A103" s="61"/>
      <c r="B103" s="61"/>
      <c r="C103" s="62"/>
      <c r="D103" s="66"/>
      <c r="E103" s="66"/>
      <c r="F103" s="66"/>
      <c r="G103" s="66"/>
      <c r="H103" s="66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9"/>
      <c r="T103" s="69"/>
      <c r="U103" s="134" t="s">
        <v>49</v>
      </c>
      <c r="V103" s="89" t="s">
        <v>18</v>
      </c>
      <c r="W103" s="106">
        <f>W102/W17*100</f>
        <v>7.319803280084821</v>
      </c>
      <c r="X103" s="106">
        <f>X102/X17*100</f>
        <v>7.286711545612638</v>
      </c>
      <c r="Y103" s="106">
        <f>Y102/Y17*100</f>
        <v>7.315113051425959</v>
      </c>
      <c r="Z103" s="106">
        <f>Z102/Z17*100</f>
        <v>18.475920162730063</v>
      </c>
      <c r="AA103" s="106">
        <f>AA102/AA17*100</f>
        <v>18.475920162730063</v>
      </c>
      <c r="AB103" s="106">
        <v>18.48</v>
      </c>
      <c r="AC103" s="74">
        <v>2022</v>
      </c>
      <c r="AD103" s="13"/>
    </row>
    <row r="104" spans="1:30" s="50" customFormat="1" ht="24">
      <c r="A104" s="61">
        <v>6</v>
      </c>
      <c r="B104" s="61">
        <v>7</v>
      </c>
      <c r="C104" s="62">
        <v>5</v>
      </c>
      <c r="D104" s="66">
        <v>0</v>
      </c>
      <c r="E104" s="66">
        <v>7</v>
      </c>
      <c r="F104" s="66">
        <v>0</v>
      </c>
      <c r="G104" s="66">
        <v>3</v>
      </c>
      <c r="H104" s="66">
        <v>0</v>
      </c>
      <c r="I104" s="67">
        <v>1</v>
      </c>
      <c r="J104" s="67">
        <v>2</v>
      </c>
      <c r="K104" s="67">
        <v>0</v>
      </c>
      <c r="L104" s="67">
        <v>1</v>
      </c>
      <c r="M104" s="67">
        <v>2</v>
      </c>
      <c r="N104" s="67">
        <v>0</v>
      </c>
      <c r="O104" s="67">
        <v>0</v>
      </c>
      <c r="P104" s="67">
        <v>2</v>
      </c>
      <c r="Q104" s="67">
        <v>0</v>
      </c>
      <c r="R104" s="67"/>
      <c r="S104" s="69"/>
      <c r="T104" s="124"/>
      <c r="U104" s="102" t="s">
        <v>178</v>
      </c>
      <c r="V104" s="100" t="s">
        <v>10</v>
      </c>
      <c r="W104" s="128">
        <v>2483</v>
      </c>
      <c r="X104" s="128">
        <v>3000</v>
      </c>
      <c r="Y104" s="128">
        <v>3000</v>
      </c>
      <c r="Z104" s="128">
        <v>3000</v>
      </c>
      <c r="AA104" s="128">
        <v>3000</v>
      </c>
      <c r="AB104" s="104">
        <f>W104+X104+Y104+Z104+AA104</f>
        <v>14483</v>
      </c>
      <c r="AC104" s="74">
        <v>2022</v>
      </c>
      <c r="AD104" s="13"/>
    </row>
    <row r="105" spans="1:30" s="50" customFormat="1" ht="39">
      <c r="A105" s="61"/>
      <c r="B105" s="61"/>
      <c r="C105" s="62"/>
      <c r="D105" s="66"/>
      <c r="E105" s="66"/>
      <c r="F105" s="66"/>
      <c r="G105" s="66"/>
      <c r="H105" s="66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9"/>
      <c r="T105" s="124"/>
      <c r="U105" s="148" t="s">
        <v>137</v>
      </c>
      <c r="V105" s="100" t="s">
        <v>18</v>
      </c>
      <c r="W105" s="147">
        <f>W104/W17*100</f>
        <v>0.2508151847048274</v>
      </c>
      <c r="X105" s="147">
        <f>X104/X17*100</f>
        <v>0.30166889264790675</v>
      </c>
      <c r="Y105" s="147">
        <f>Y104/Y17*100</f>
        <v>0.30284471122595874</v>
      </c>
      <c r="Z105" s="147">
        <f>Z104/Z17*100</f>
        <v>0.764900647054954</v>
      </c>
      <c r="AA105" s="147">
        <f>AA104/AA17*100</f>
        <v>0.764900647054954</v>
      </c>
      <c r="AB105" s="147">
        <v>0.76</v>
      </c>
      <c r="AC105" s="74">
        <v>2022</v>
      </c>
      <c r="AD105" s="13"/>
    </row>
    <row r="106" spans="1:30" s="50" customFormat="1" ht="24">
      <c r="A106" s="61"/>
      <c r="B106" s="61"/>
      <c r="C106" s="62"/>
      <c r="D106" s="66"/>
      <c r="E106" s="66"/>
      <c r="F106" s="66"/>
      <c r="G106" s="66"/>
      <c r="H106" s="66"/>
      <c r="I106" s="67"/>
      <c r="J106" s="67"/>
      <c r="K106" s="67"/>
      <c r="L106" s="67"/>
      <c r="M106" s="67"/>
      <c r="N106" s="67"/>
      <c r="O106" s="67"/>
      <c r="P106" s="68"/>
      <c r="Q106" s="69"/>
      <c r="R106" s="69"/>
      <c r="S106" s="69"/>
      <c r="T106" s="124"/>
      <c r="U106" s="112" t="s">
        <v>152</v>
      </c>
      <c r="V106" s="64" t="s">
        <v>10</v>
      </c>
      <c r="W106" s="99">
        <f aca="true" t="shared" si="9" ref="W106:AB106">W110</f>
        <v>762</v>
      </c>
      <c r="X106" s="99">
        <f t="shared" si="9"/>
        <v>762</v>
      </c>
      <c r="Y106" s="99">
        <f t="shared" si="9"/>
        <v>762</v>
      </c>
      <c r="Z106" s="99">
        <f t="shared" si="9"/>
        <v>762</v>
      </c>
      <c r="AA106" s="99">
        <f t="shared" si="9"/>
        <v>762</v>
      </c>
      <c r="AB106" s="99">
        <f t="shared" si="9"/>
        <v>3810</v>
      </c>
      <c r="AC106" s="74">
        <v>2022</v>
      </c>
      <c r="AD106" s="13"/>
    </row>
    <row r="107" spans="1:30" s="50" customFormat="1" ht="25.5" customHeight="1">
      <c r="A107" s="61"/>
      <c r="B107" s="61"/>
      <c r="C107" s="62"/>
      <c r="D107" s="66"/>
      <c r="E107" s="66"/>
      <c r="F107" s="66"/>
      <c r="G107" s="66"/>
      <c r="H107" s="66"/>
      <c r="I107" s="67"/>
      <c r="J107" s="67"/>
      <c r="K107" s="67"/>
      <c r="L107" s="67"/>
      <c r="M107" s="67"/>
      <c r="N107" s="67"/>
      <c r="O107" s="67"/>
      <c r="P107" s="68"/>
      <c r="Q107" s="69"/>
      <c r="R107" s="69"/>
      <c r="S107" s="69"/>
      <c r="T107" s="124"/>
      <c r="U107" s="143" t="s">
        <v>98</v>
      </c>
      <c r="V107" s="100" t="s">
        <v>18</v>
      </c>
      <c r="W107" s="139">
        <v>71</v>
      </c>
      <c r="X107" s="139">
        <v>75</v>
      </c>
      <c r="Y107" s="139">
        <v>82</v>
      </c>
      <c r="Z107" s="139">
        <v>82</v>
      </c>
      <c r="AA107" s="139">
        <v>82</v>
      </c>
      <c r="AB107" s="139">
        <v>82</v>
      </c>
      <c r="AC107" s="74">
        <v>2022</v>
      </c>
      <c r="AD107" s="13"/>
    </row>
    <row r="108" spans="1:30" s="50" customFormat="1" ht="24">
      <c r="A108" s="61"/>
      <c r="B108" s="61"/>
      <c r="C108" s="62"/>
      <c r="D108" s="66"/>
      <c r="E108" s="66"/>
      <c r="F108" s="66"/>
      <c r="G108" s="66"/>
      <c r="H108" s="66"/>
      <c r="I108" s="67"/>
      <c r="J108" s="67"/>
      <c r="K108" s="67"/>
      <c r="L108" s="67"/>
      <c r="M108" s="67"/>
      <c r="N108" s="67"/>
      <c r="O108" s="67"/>
      <c r="P108" s="68"/>
      <c r="Q108" s="69"/>
      <c r="R108" s="69"/>
      <c r="S108" s="69"/>
      <c r="T108" s="124"/>
      <c r="U108" s="143" t="s">
        <v>99</v>
      </c>
      <c r="V108" s="100" t="s">
        <v>18</v>
      </c>
      <c r="W108" s="144">
        <v>2</v>
      </c>
      <c r="X108" s="144">
        <v>2.5</v>
      </c>
      <c r="Y108" s="144">
        <v>3</v>
      </c>
      <c r="Z108" s="144">
        <v>3.5</v>
      </c>
      <c r="AA108" s="144">
        <v>4</v>
      </c>
      <c r="AB108" s="144">
        <v>4</v>
      </c>
      <c r="AC108" s="74">
        <v>2022</v>
      </c>
      <c r="AD108" s="13"/>
    </row>
    <row r="109" spans="1:30" s="50" customFormat="1" ht="15">
      <c r="A109" s="61"/>
      <c r="B109" s="61"/>
      <c r="C109" s="62"/>
      <c r="D109" s="66"/>
      <c r="E109" s="66"/>
      <c r="F109" s="66"/>
      <c r="G109" s="66"/>
      <c r="H109" s="66"/>
      <c r="I109" s="67"/>
      <c r="J109" s="67"/>
      <c r="K109" s="67"/>
      <c r="L109" s="67"/>
      <c r="M109" s="67"/>
      <c r="N109" s="67"/>
      <c r="O109" s="67"/>
      <c r="P109" s="68"/>
      <c r="Q109" s="69"/>
      <c r="R109" s="69"/>
      <c r="S109" s="69"/>
      <c r="T109" s="124"/>
      <c r="U109" s="143" t="s">
        <v>100</v>
      </c>
      <c r="V109" s="100" t="s">
        <v>18</v>
      </c>
      <c r="W109" s="139">
        <v>16</v>
      </c>
      <c r="X109" s="139">
        <v>16</v>
      </c>
      <c r="Y109" s="139">
        <v>17</v>
      </c>
      <c r="Z109" s="139">
        <v>18</v>
      </c>
      <c r="AA109" s="139">
        <v>18.5</v>
      </c>
      <c r="AB109" s="139">
        <v>18.5</v>
      </c>
      <c r="AC109" s="74">
        <v>2022</v>
      </c>
      <c r="AD109" s="13"/>
    </row>
    <row r="110" spans="1:30" s="151" customFormat="1" ht="24">
      <c r="A110" s="61">
        <v>6</v>
      </c>
      <c r="B110" s="61">
        <v>7</v>
      </c>
      <c r="C110" s="62">
        <v>5</v>
      </c>
      <c r="D110" s="66">
        <v>0</v>
      </c>
      <c r="E110" s="66">
        <v>7</v>
      </c>
      <c r="F110" s="66">
        <v>0</v>
      </c>
      <c r="G110" s="66">
        <v>3</v>
      </c>
      <c r="H110" s="66">
        <v>0</v>
      </c>
      <c r="I110" s="67">
        <v>1</v>
      </c>
      <c r="J110" s="67">
        <v>3</v>
      </c>
      <c r="K110" s="67">
        <v>0</v>
      </c>
      <c r="L110" s="67">
        <v>2</v>
      </c>
      <c r="M110" s="67">
        <v>2</v>
      </c>
      <c r="N110" s="67">
        <v>0</v>
      </c>
      <c r="O110" s="67">
        <v>0</v>
      </c>
      <c r="P110" s="67">
        <v>1</v>
      </c>
      <c r="Q110" s="67">
        <v>0</v>
      </c>
      <c r="R110" s="150"/>
      <c r="S110" s="150"/>
      <c r="T110" s="150"/>
      <c r="U110" s="93" t="s">
        <v>179</v>
      </c>
      <c r="V110" s="100" t="s">
        <v>10</v>
      </c>
      <c r="W110" s="97">
        <v>762</v>
      </c>
      <c r="X110" s="97">
        <v>762</v>
      </c>
      <c r="Y110" s="97">
        <v>762</v>
      </c>
      <c r="Z110" s="97">
        <v>762</v>
      </c>
      <c r="AA110" s="97">
        <v>762</v>
      </c>
      <c r="AB110" s="97">
        <f>SUM(W110:AA110)</f>
        <v>3810</v>
      </c>
      <c r="AC110" s="74">
        <v>2022</v>
      </c>
      <c r="AD110" s="12"/>
    </row>
    <row r="111" spans="1:30" s="151" customFormat="1" ht="15">
      <c r="A111" s="62"/>
      <c r="B111" s="62"/>
      <c r="C111" s="62"/>
      <c r="D111" s="66"/>
      <c r="E111" s="66"/>
      <c r="F111" s="66"/>
      <c r="G111" s="66"/>
      <c r="H111" s="66"/>
      <c r="I111" s="152"/>
      <c r="J111" s="152"/>
      <c r="K111" s="152"/>
      <c r="L111" s="152"/>
      <c r="M111" s="152"/>
      <c r="N111" s="152"/>
      <c r="O111" s="152"/>
      <c r="P111" s="153"/>
      <c r="Q111" s="150"/>
      <c r="R111" s="150"/>
      <c r="S111" s="150"/>
      <c r="T111" s="150"/>
      <c r="U111" s="143" t="s">
        <v>52</v>
      </c>
      <c r="V111" s="154" t="s">
        <v>45</v>
      </c>
      <c r="W111" s="144">
        <v>630</v>
      </c>
      <c r="X111" s="144">
        <v>700</v>
      </c>
      <c r="Y111" s="144">
        <v>700</v>
      </c>
      <c r="Z111" s="144">
        <v>750</v>
      </c>
      <c r="AA111" s="144">
        <v>800</v>
      </c>
      <c r="AB111" s="144">
        <f>SUM(Y111:AA111)</f>
        <v>2250</v>
      </c>
      <c r="AC111" s="74">
        <v>2022</v>
      </c>
      <c r="AD111" s="12"/>
    </row>
    <row r="112" spans="1:30" s="50" customFormat="1" ht="36">
      <c r="A112" s="61"/>
      <c r="B112" s="61"/>
      <c r="C112" s="62"/>
      <c r="D112" s="66"/>
      <c r="E112" s="66"/>
      <c r="F112" s="66"/>
      <c r="G112" s="66"/>
      <c r="H112" s="66"/>
      <c r="I112" s="67"/>
      <c r="J112" s="67"/>
      <c r="K112" s="67"/>
      <c r="L112" s="67"/>
      <c r="M112" s="67"/>
      <c r="N112" s="67"/>
      <c r="O112" s="67"/>
      <c r="P112" s="68"/>
      <c r="Q112" s="69"/>
      <c r="R112" s="69"/>
      <c r="S112" s="69"/>
      <c r="T112" s="124"/>
      <c r="U112" s="143" t="s">
        <v>180</v>
      </c>
      <c r="V112" s="100" t="s">
        <v>62</v>
      </c>
      <c r="W112" s="53">
        <v>1</v>
      </c>
      <c r="X112" s="53">
        <v>1</v>
      </c>
      <c r="Y112" s="53">
        <v>1</v>
      </c>
      <c r="Z112" s="53">
        <v>1</v>
      </c>
      <c r="AA112" s="53">
        <v>1</v>
      </c>
      <c r="AB112" s="53">
        <v>1</v>
      </c>
      <c r="AC112" s="74">
        <v>2022</v>
      </c>
      <c r="AD112" s="13"/>
    </row>
    <row r="113" spans="1:30" s="50" customFormat="1" ht="24">
      <c r="A113" s="61"/>
      <c r="B113" s="61"/>
      <c r="C113" s="62"/>
      <c r="D113" s="66"/>
      <c r="E113" s="66"/>
      <c r="F113" s="66"/>
      <c r="G113" s="66"/>
      <c r="H113" s="66"/>
      <c r="I113" s="67"/>
      <c r="J113" s="67"/>
      <c r="K113" s="67"/>
      <c r="L113" s="67"/>
      <c r="M113" s="67"/>
      <c r="N113" s="67"/>
      <c r="O113" s="67"/>
      <c r="P113" s="68"/>
      <c r="Q113" s="69"/>
      <c r="R113" s="69"/>
      <c r="S113" s="69"/>
      <c r="T113" s="124"/>
      <c r="U113" s="149" t="s">
        <v>136</v>
      </c>
      <c r="V113" s="100" t="s">
        <v>18</v>
      </c>
      <c r="W113" s="144">
        <v>100</v>
      </c>
      <c r="X113" s="144">
        <v>100</v>
      </c>
      <c r="Y113" s="144">
        <v>100</v>
      </c>
      <c r="Z113" s="144">
        <v>100</v>
      </c>
      <c r="AA113" s="144">
        <v>100</v>
      </c>
      <c r="AB113" s="144">
        <v>100</v>
      </c>
      <c r="AC113" s="74">
        <v>2022</v>
      </c>
      <c r="AD113" s="13"/>
    </row>
    <row r="114" spans="1:30" s="82" customFormat="1" ht="24">
      <c r="A114" s="61">
        <v>6</v>
      </c>
      <c r="B114" s="61">
        <v>7</v>
      </c>
      <c r="C114" s="62">
        <v>5</v>
      </c>
      <c r="D114" s="66">
        <v>0</v>
      </c>
      <c r="E114" s="66">
        <v>7</v>
      </c>
      <c r="F114" s="66">
        <v>0</v>
      </c>
      <c r="G114" s="66">
        <v>5</v>
      </c>
      <c r="H114" s="66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9"/>
      <c r="T114" s="69"/>
      <c r="U114" s="155" t="s">
        <v>101</v>
      </c>
      <c r="V114" s="98" t="s">
        <v>10</v>
      </c>
      <c r="W114" s="99">
        <f aca="true" t="shared" si="10" ref="W114:AB114">W115+W121</f>
        <v>500</v>
      </c>
      <c r="X114" s="99">
        <f t="shared" si="10"/>
        <v>500</v>
      </c>
      <c r="Y114" s="99">
        <f t="shared" si="10"/>
        <v>500</v>
      </c>
      <c r="Z114" s="99">
        <f t="shared" si="10"/>
        <v>500</v>
      </c>
      <c r="AA114" s="99">
        <f t="shared" si="10"/>
        <v>500</v>
      </c>
      <c r="AB114" s="99">
        <f t="shared" si="10"/>
        <v>2500</v>
      </c>
      <c r="AC114" s="74">
        <v>2022</v>
      </c>
      <c r="AD114" s="81"/>
    </row>
    <row r="115" spans="1:30" s="82" customFormat="1" ht="24">
      <c r="A115" s="61">
        <v>6</v>
      </c>
      <c r="B115" s="61">
        <v>7</v>
      </c>
      <c r="C115" s="62">
        <v>5</v>
      </c>
      <c r="D115" s="83"/>
      <c r="E115" s="83"/>
      <c r="F115" s="83"/>
      <c r="G115" s="66"/>
      <c r="H115" s="66"/>
      <c r="I115" s="67"/>
      <c r="J115" s="67"/>
      <c r="K115" s="67"/>
      <c r="L115" s="67"/>
      <c r="M115" s="67"/>
      <c r="N115" s="67"/>
      <c r="O115" s="67"/>
      <c r="P115" s="68"/>
      <c r="Q115" s="69"/>
      <c r="R115" s="69"/>
      <c r="S115" s="69"/>
      <c r="T115" s="69"/>
      <c r="U115" s="142" t="s">
        <v>23</v>
      </c>
      <c r="V115" s="98" t="s">
        <v>10</v>
      </c>
      <c r="W115" s="99">
        <f aca="true" t="shared" si="11" ref="W115:AB115">W117</f>
        <v>500</v>
      </c>
      <c r="X115" s="99">
        <f t="shared" si="11"/>
        <v>500</v>
      </c>
      <c r="Y115" s="99">
        <f t="shared" si="11"/>
        <v>500</v>
      </c>
      <c r="Z115" s="99">
        <f t="shared" si="11"/>
        <v>500</v>
      </c>
      <c r="AA115" s="99">
        <f t="shared" si="11"/>
        <v>500</v>
      </c>
      <c r="AB115" s="99">
        <f t="shared" si="11"/>
        <v>2500</v>
      </c>
      <c r="AC115" s="74">
        <v>2022</v>
      </c>
      <c r="AD115" s="81"/>
    </row>
    <row r="116" spans="1:30" s="50" customFormat="1" ht="24">
      <c r="A116" s="61">
        <v>6</v>
      </c>
      <c r="B116" s="61">
        <v>7</v>
      </c>
      <c r="C116" s="62">
        <v>5</v>
      </c>
      <c r="D116" s="66"/>
      <c r="E116" s="66"/>
      <c r="F116" s="66"/>
      <c r="G116" s="66"/>
      <c r="H116" s="66"/>
      <c r="I116" s="67"/>
      <c r="J116" s="67"/>
      <c r="K116" s="67"/>
      <c r="L116" s="67"/>
      <c r="M116" s="67"/>
      <c r="N116" s="67"/>
      <c r="O116" s="67"/>
      <c r="P116" s="68"/>
      <c r="Q116" s="69"/>
      <c r="R116" s="69"/>
      <c r="S116" s="69"/>
      <c r="T116" s="69"/>
      <c r="U116" s="96" t="s">
        <v>24</v>
      </c>
      <c r="V116" s="100" t="s">
        <v>36</v>
      </c>
      <c r="W116" s="186">
        <v>210</v>
      </c>
      <c r="X116" s="186">
        <v>150</v>
      </c>
      <c r="Y116" s="186">
        <v>150</v>
      </c>
      <c r="Z116" s="186">
        <v>150</v>
      </c>
      <c r="AA116" s="186">
        <v>150</v>
      </c>
      <c r="AB116" s="186">
        <f>SUM(W116:AA116)</f>
        <v>810</v>
      </c>
      <c r="AC116" s="74">
        <v>2022</v>
      </c>
      <c r="AD116" s="13"/>
    </row>
    <row r="117" spans="1:30" s="50" customFormat="1" ht="24">
      <c r="A117" s="61">
        <v>6</v>
      </c>
      <c r="B117" s="61">
        <v>7</v>
      </c>
      <c r="C117" s="62">
        <v>5</v>
      </c>
      <c r="D117" s="66">
        <v>0</v>
      </c>
      <c r="E117" s="66">
        <v>7</v>
      </c>
      <c r="F117" s="66">
        <v>0</v>
      </c>
      <c r="G117" s="66">
        <v>5</v>
      </c>
      <c r="H117" s="66">
        <v>0</v>
      </c>
      <c r="I117" s="67">
        <v>1</v>
      </c>
      <c r="J117" s="67">
        <v>4</v>
      </c>
      <c r="K117" s="67">
        <v>0</v>
      </c>
      <c r="L117" s="67">
        <v>1</v>
      </c>
      <c r="M117" s="67">
        <v>2</v>
      </c>
      <c r="N117" s="67">
        <v>0</v>
      </c>
      <c r="O117" s="67">
        <v>0</v>
      </c>
      <c r="P117" s="67">
        <v>1</v>
      </c>
      <c r="Q117" s="67">
        <v>0</v>
      </c>
      <c r="R117" s="67"/>
      <c r="S117" s="69"/>
      <c r="T117" s="69"/>
      <c r="U117" s="157" t="s">
        <v>181</v>
      </c>
      <c r="V117" s="100" t="s">
        <v>10</v>
      </c>
      <c r="W117" s="97">
        <v>500</v>
      </c>
      <c r="X117" s="97">
        <v>500</v>
      </c>
      <c r="Y117" s="97">
        <v>500</v>
      </c>
      <c r="Z117" s="97">
        <v>500</v>
      </c>
      <c r="AA117" s="97">
        <v>500</v>
      </c>
      <c r="AB117" s="97">
        <f>W117+X117+Y117+Z117+AA117</f>
        <v>2500</v>
      </c>
      <c r="AC117" s="74">
        <v>2022</v>
      </c>
      <c r="AD117" s="13"/>
    </row>
    <row r="118" spans="1:30" s="151" customFormat="1" ht="36">
      <c r="A118" s="62"/>
      <c r="B118" s="62"/>
      <c r="C118" s="62"/>
      <c r="D118" s="66"/>
      <c r="E118" s="66"/>
      <c r="F118" s="66"/>
      <c r="G118" s="66"/>
      <c r="H118" s="66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0"/>
      <c r="T118" s="150"/>
      <c r="U118" s="96" t="s">
        <v>53</v>
      </c>
      <c r="V118" s="140" t="s">
        <v>18</v>
      </c>
      <c r="W118" s="139">
        <f>W117/W17*100</f>
        <v>0.05050648101184603</v>
      </c>
      <c r="X118" s="139">
        <f>X117/X17*100</f>
        <v>0.05027814877465112</v>
      </c>
      <c r="Y118" s="139">
        <f>Y117/Y17*100</f>
        <v>0.05047411853765979</v>
      </c>
      <c r="Z118" s="139">
        <f>Z117/Z17*100</f>
        <v>0.12748344117582566</v>
      </c>
      <c r="AA118" s="139">
        <f>AA117/AA17*100</f>
        <v>0.12748344117582566</v>
      </c>
      <c r="AB118" s="139">
        <v>0.13</v>
      </c>
      <c r="AC118" s="74">
        <v>2022</v>
      </c>
      <c r="AD118" s="12"/>
    </row>
    <row r="119" spans="1:30" s="50" customFormat="1" ht="24">
      <c r="A119" s="61">
        <v>6</v>
      </c>
      <c r="B119" s="61">
        <v>7</v>
      </c>
      <c r="C119" s="62">
        <v>5</v>
      </c>
      <c r="D119" s="66"/>
      <c r="E119" s="66"/>
      <c r="F119" s="66"/>
      <c r="G119" s="66"/>
      <c r="H119" s="66"/>
      <c r="I119" s="67"/>
      <c r="J119" s="67"/>
      <c r="K119" s="67"/>
      <c r="L119" s="67"/>
      <c r="M119" s="67"/>
      <c r="N119" s="67"/>
      <c r="O119" s="67"/>
      <c r="P119" s="68"/>
      <c r="Q119" s="69"/>
      <c r="R119" s="69"/>
      <c r="S119" s="69"/>
      <c r="T119" s="69"/>
      <c r="U119" s="96" t="s">
        <v>182</v>
      </c>
      <c r="V119" s="100" t="s">
        <v>62</v>
      </c>
      <c r="W119" s="51">
        <v>1</v>
      </c>
      <c r="X119" s="51">
        <v>1</v>
      </c>
      <c r="Y119" s="51">
        <v>1</v>
      </c>
      <c r="Z119" s="51">
        <v>1</v>
      </c>
      <c r="AA119" s="51">
        <v>1</v>
      </c>
      <c r="AB119" s="51">
        <v>1</v>
      </c>
      <c r="AC119" s="74">
        <v>2022</v>
      </c>
      <c r="AD119" s="13"/>
    </row>
    <row r="120" spans="1:30" s="50" customFormat="1" ht="24">
      <c r="A120" s="61"/>
      <c r="B120" s="61"/>
      <c r="C120" s="62"/>
      <c r="D120" s="66"/>
      <c r="E120" s="66"/>
      <c r="F120" s="66"/>
      <c r="G120" s="66"/>
      <c r="H120" s="66"/>
      <c r="I120" s="67"/>
      <c r="J120" s="67"/>
      <c r="K120" s="67"/>
      <c r="L120" s="67"/>
      <c r="M120" s="67"/>
      <c r="N120" s="67"/>
      <c r="O120" s="67"/>
      <c r="P120" s="68"/>
      <c r="Q120" s="69"/>
      <c r="R120" s="69"/>
      <c r="S120" s="69"/>
      <c r="T120" s="69"/>
      <c r="U120" s="96" t="s">
        <v>54</v>
      </c>
      <c r="V120" s="100" t="s">
        <v>45</v>
      </c>
      <c r="W120" s="158">
        <v>12</v>
      </c>
      <c r="X120" s="158">
        <v>13</v>
      </c>
      <c r="Y120" s="158">
        <v>15</v>
      </c>
      <c r="Z120" s="158">
        <v>16</v>
      </c>
      <c r="AA120" s="158">
        <v>16</v>
      </c>
      <c r="AB120" s="158">
        <f>SUM(W120:AA120)</f>
        <v>72</v>
      </c>
      <c r="AC120" s="74">
        <v>2022</v>
      </c>
      <c r="AD120" s="13"/>
    </row>
    <row r="121" spans="1:30" s="50" customFormat="1" ht="12.75" customHeight="1">
      <c r="A121" s="61">
        <v>6</v>
      </c>
      <c r="B121" s="61">
        <v>7</v>
      </c>
      <c r="C121" s="62">
        <v>5</v>
      </c>
      <c r="D121" s="66"/>
      <c r="E121" s="66"/>
      <c r="F121" s="66"/>
      <c r="G121" s="66"/>
      <c r="H121" s="66"/>
      <c r="I121" s="67"/>
      <c r="J121" s="67"/>
      <c r="K121" s="67"/>
      <c r="L121" s="67"/>
      <c r="M121" s="67"/>
      <c r="N121" s="67"/>
      <c r="O121" s="67"/>
      <c r="P121" s="68"/>
      <c r="Q121" s="69"/>
      <c r="R121" s="69"/>
      <c r="S121" s="69"/>
      <c r="T121" s="69"/>
      <c r="U121" s="142" t="s">
        <v>25</v>
      </c>
      <c r="V121" s="98" t="s">
        <v>10</v>
      </c>
      <c r="W121" s="159">
        <v>0</v>
      </c>
      <c r="X121" s="159">
        <v>0</v>
      </c>
      <c r="Y121" s="159">
        <v>0</v>
      </c>
      <c r="Z121" s="159">
        <v>0</v>
      </c>
      <c r="AA121" s="159">
        <v>0</v>
      </c>
      <c r="AB121" s="159">
        <v>0</v>
      </c>
      <c r="AC121" s="74">
        <v>2022</v>
      </c>
      <c r="AD121" s="13"/>
    </row>
    <row r="122" spans="1:30" s="50" customFormat="1" ht="24">
      <c r="A122" s="61">
        <v>6</v>
      </c>
      <c r="B122" s="61">
        <v>7</v>
      </c>
      <c r="C122" s="62">
        <v>5</v>
      </c>
      <c r="D122" s="66"/>
      <c r="E122" s="66"/>
      <c r="F122" s="66"/>
      <c r="G122" s="66"/>
      <c r="H122" s="66"/>
      <c r="I122" s="67"/>
      <c r="J122" s="67"/>
      <c r="K122" s="67"/>
      <c r="L122" s="67"/>
      <c r="M122" s="67"/>
      <c r="N122" s="67"/>
      <c r="O122" s="67"/>
      <c r="P122" s="68"/>
      <c r="Q122" s="69"/>
      <c r="R122" s="69"/>
      <c r="S122" s="69"/>
      <c r="T122" s="69"/>
      <c r="U122" s="96" t="s">
        <v>120</v>
      </c>
      <c r="V122" s="100" t="s">
        <v>36</v>
      </c>
      <c r="W122" s="156">
        <v>4</v>
      </c>
      <c r="X122" s="156">
        <v>5</v>
      </c>
      <c r="Y122" s="156">
        <v>6</v>
      </c>
      <c r="Z122" s="156">
        <v>6</v>
      </c>
      <c r="AA122" s="156">
        <v>7</v>
      </c>
      <c r="AB122" s="160">
        <f>SUM(W122:AA122)</f>
        <v>28</v>
      </c>
      <c r="AC122" s="74">
        <v>2022</v>
      </c>
      <c r="AD122" s="13"/>
    </row>
    <row r="123" spans="1:30" s="50" customFormat="1" ht="24">
      <c r="A123" s="61">
        <v>6</v>
      </c>
      <c r="B123" s="61">
        <v>7</v>
      </c>
      <c r="C123" s="62">
        <v>5</v>
      </c>
      <c r="D123" s="66"/>
      <c r="E123" s="66"/>
      <c r="F123" s="66"/>
      <c r="G123" s="66"/>
      <c r="H123" s="66"/>
      <c r="I123" s="67"/>
      <c r="J123" s="67"/>
      <c r="K123" s="67"/>
      <c r="L123" s="67"/>
      <c r="M123" s="67"/>
      <c r="N123" s="67"/>
      <c r="O123" s="67"/>
      <c r="P123" s="68"/>
      <c r="Q123" s="69"/>
      <c r="R123" s="69"/>
      <c r="S123" s="69"/>
      <c r="T123" s="69"/>
      <c r="U123" s="96" t="s">
        <v>156</v>
      </c>
      <c r="V123" s="100" t="s">
        <v>36</v>
      </c>
      <c r="W123" s="156">
        <v>6</v>
      </c>
      <c r="X123" s="156">
        <v>7</v>
      </c>
      <c r="Y123" s="156">
        <v>8</v>
      </c>
      <c r="Z123" s="156">
        <v>8</v>
      </c>
      <c r="AA123" s="156">
        <v>8</v>
      </c>
      <c r="AB123" s="160">
        <f>SUM(W123:AA123)</f>
        <v>37</v>
      </c>
      <c r="AC123" s="74">
        <v>2022</v>
      </c>
      <c r="AD123" s="13"/>
    </row>
    <row r="124" spans="1:30" s="50" customFormat="1" ht="24">
      <c r="A124" s="61">
        <v>6</v>
      </c>
      <c r="B124" s="61">
        <v>7</v>
      </c>
      <c r="C124" s="62">
        <v>5</v>
      </c>
      <c r="D124" s="66"/>
      <c r="E124" s="66"/>
      <c r="F124" s="66"/>
      <c r="G124" s="66"/>
      <c r="H124" s="66"/>
      <c r="I124" s="67"/>
      <c r="J124" s="67"/>
      <c r="K124" s="67"/>
      <c r="L124" s="67"/>
      <c r="M124" s="67"/>
      <c r="N124" s="67"/>
      <c r="O124" s="67"/>
      <c r="P124" s="68"/>
      <c r="Q124" s="69"/>
      <c r="R124" s="69"/>
      <c r="S124" s="69"/>
      <c r="T124" s="69"/>
      <c r="U124" s="96" t="s">
        <v>183</v>
      </c>
      <c r="V124" s="100" t="s">
        <v>62</v>
      </c>
      <c r="W124" s="51">
        <v>1</v>
      </c>
      <c r="X124" s="51">
        <v>1</v>
      </c>
      <c r="Y124" s="51">
        <v>1</v>
      </c>
      <c r="Z124" s="51">
        <v>1</v>
      </c>
      <c r="AA124" s="51">
        <v>1</v>
      </c>
      <c r="AB124" s="51">
        <v>1</v>
      </c>
      <c r="AC124" s="74">
        <v>2022</v>
      </c>
      <c r="AD124" s="13"/>
    </row>
    <row r="125" spans="1:30" s="50" customFormat="1" ht="24">
      <c r="A125" s="61"/>
      <c r="B125" s="61"/>
      <c r="C125" s="62"/>
      <c r="D125" s="66"/>
      <c r="E125" s="66"/>
      <c r="F125" s="66"/>
      <c r="G125" s="66"/>
      <c r="H125" s="66"/>
      <c r="I125" s="67"/>
      <c r="J125" s="67"/>
      <c r="K125" s="67"/>
      <c r="L125" s="67"/>
      <c r="M125" s="67"/>
      <c r="N125" s="67"/>
      <c r="O125" s="67"/>
      <c r="P125" s="68"/>
      <c r="Q125" s="69"/>
      <c r="R125" s="69"/>
      <c r="S125" s="69"/>
      <c r="T125" s="69"/>
      <c r="U125" s="96" t="s">
        <v>145</v>
      </c>
      <c r="V125" s="100" t="s">
        <v>36</v>
      </c>
      <c r="W125" s="187">
        <v>4</v>
      </c>
      <c r="X125" s="187">
        <v>5</v>
      </c>
      <c r="Y125" s="187">
        <v>6</v>
      </c>
      <c r="Z125" s="187">
        <v>6</v>
      </c>
      <c r="AA125" s="187">
        <v>7</v>
      </c>
      <c r="AB125" s="187">
        <v>7</v>
      </c>
      <c r="AC125" s="74">
        <v>2022</v>
      </c>
      <c r="AD125" s="13"/>
    </row>
    <row r="126" spans="1:30" s="50" customFormat="1" ht="24">
      <c r="A126" s="61">
        <v>6</v>
      </c>
      <c r="B126" s="61">
        <v>7</v>
      </c>
      <c r="C126" s="62">
        <v>5</v>
      </c>
      <c r="D126" s="66"/>
      <c r="E126" s="66"/>
      <c r="F126" s="66"/>
      <c r="G126" s="66"/>
      <c r="H126" s="66"/>
      <c r="I126" s="67"/>
      <c r="J126" s="67"/>
      <c r="K126" s="67"/>
      <c r="L126" s="67"/>
      <c r="M126" s="67"/>
      <c r="N126" s="67"/>
      <c r="O126" s="67"/>
      <c r="P126" s="68"/>
      <c r="Q126" s="69"/>
      <c r="R126" s="69"/>
      <c r="S126" s="69"/>
      <c r="T126" s="69"/>
      <c r="U126" s="96" t="s">
        <v>184</v>
      </c>
      <c r="V126" s="100" t="s">
        <v>62</v>
      </c>
      <c r="W126" s="51">
        <v>1</v>
      </c>
      <c r="X126" s="51">
        <v>1</v>
      </c>
      <c r="Y126" s="51">
        <v>1</v>
      </c>
      <c r="Z126" s="51">
        <v>1</v>
      </c>
      <c r="AA126" s="51">
        <v>1</v>
      </c>
      <c r="AB126" s="51">
        <v>1</v>
      </c>
      <c r="AC126" s="74">
        <v>2022</v>
      </c>
      <c r="AD126" s="13"/>
    </row>
    <row r="127" spans="1:30" s="50" customFormat="1" ht="24">
      <c r="A127" s="61"/>
      <c r="B127" s="61"/>
      <c r="C127" s="62"/>
      <c r="D127" s="66"/>
      <c r="E127" s="66"/>
      <c r="F127" s="66"/>
      <c r="G127" s="66"/>
      <c r="H127" s="66"/>
      <c r="I127" s="67"/>
      <c r="J127" s="67"/>
      <c r="K127" s="67"/>
      <c r="L127" s="67"/>
      <c r="M127" s="67"/>
      <c r="N127" s="67"/>
      <c r="O127" s="67"/>
      <c r="P127" s="68"/>
      <c r="Q127" s="69"/>
      <c r="R127" s="69"/>
      <c r="S127" s="69"/>
      <c r="T127" s="69"/>
      <c r="U127" s="96" t="s">
        <v>146</v>
      </c>
      <c r="V127" s="100" t="s">
        <v>36</v>
      </c>
      <c r="W127" s="187">
        <v>7</v>
      </c>
      <c r="X127" s="187">
        <v>7</v>
      </c>
      <c r="Y127" s="187">
        <v>8</v>
      </c>
      <c r="Z127" s="187">
        <v>8</v>
      </c>
      <c r="AA127" s="187">
        <v>8</v>
      </c>
      <c r="AB127" s="187">
        <v>8</v>
      </c>
      <c r="AC127" s="74">
        <v>2022</v>
      </c>
      <c r="AD127" s="13"/>
    </row>
    <row r="128" spans="1:30" s="82" customFormat="1" ht="24">
      <c r="A128" s="61">
        <v>6</v>
      </c>
      <c r="B128" s="61">
        <v>7</v>
      </c>
      <c r="C128" s="62">
        <v>5</v>
      </c>
      <c r="D128" s="66">
        <v>0</v>
      </c>
      <c r="E128" s="66">
        <v>7</v>
      </c>
      <c r="F128" s="66">
        <v>0</v>
      </c>
      <c r="G128" s="66">
        <v>7</v>
      </c>
      <c r="H128" s="66"/>
      <c r="I128" s="67"/>
      <c r="J128" s="67"/>
      <c r="K128" s="67"/>
      <c r="L128" s="67"/>
      <c r="M128" s="67"/>
      <c r="N128" s="67"/>
      <c r="O128" s="67"/>
      <c r="P128" s="68"/>
      <c r="Q128" s="69"/>
      <c r="R128" s="69"/>
      <c r="S128" s="69"/>
      <c r="T128" s="69"/>
      <c r="U128" s="161" t="s">
        <v>102</v>
      </c>
      <c r="V128" s="98" t="s">
        <v>10</v>
      </c>
      <c r="W128" s="99">
        <f aca="true" t="shared" si="12" ref="W128:AB128">W129+W137</f>
        <v>5117</v>
      </c>
      <c r="X128" s="99">
        <f t="shared" si="12"/>
        <v>5117</v>
      </c>
      <c r="Y128" s="99">
        <f t="shared" si="12"/>
        <v>5117</v>
      </c>
      <c r="Z128" s="99">
        <f t="shared" si="12"/>
        <v>5117</v>
      </c>
      <c r="AA128" s="99">
        <f t="shared" si="12"/>
        <v>5117</v>
      </c>
      <c r="AB128" s="99">
        <f t="shared" si="12"/>
        <v>25585</v>
      </c>
      <c r="AC128" s="74">
        <v>2022</v>
      </c>
      <c r="AD128" s="81"/>
    </row>
    <row r="129" spans="1:30" s="82" customFormat="1" ht="24">
      <c r="A129" s="61">
        <v>6</v>
      </c>
      <c r="B129" s="61">
        <v>7</v>
      </c>
      <c r="C129" s="62">
        <v>5</v>
      </c>
      <c r="D129" s="83"/>
      <c r="E129" s="83"/>
      <c r="F129" s="83"/>
      <c r="G129" s="66"/>
      <c r="H129" s="66"/>
      <c r="I129" s="67"/>
      <c r="J129" s="67"/>
      <c r="K129" s="67"/>
      <c r="L129" s="67"/>
      <c r="M129" s="67"/>
      <c r="N129" s="67"/>
      <c r="O129" s="67"/>
      <c r="P129" s="68"/>
      <c r="Q129" s="69"/>
      <c r="R129" s="69"/>
      <c r="S129" s="69"/>
      <c r="T129" s="69"/>
      <c r="U129" s="142" t="s">
        <v>26</v>
      </c>
      <c r="V129" s="98" t="s">
        <v>10</v>
      </c>
      <c r="W129" s="99">
        <f aca="true" t="shared" si="13" ref="W129:AB129">W133</f>
        <v>5117</v>
      </c>
      <c r="X129" s="99">
        <f t="shared" si="13"/>
        <v>5117</v>
      </c>
      <c r="Y129" s="99">
        <f t="shared" si="13"/>
        <v>5117</v>
      </c>
      <c r="Z129" s="99">
        <f t="shared" si="13"/>
        <v>5117</v>
      </c>
      <c r="AA129" s="99">
        <f t="shared" si="13"/>
        <v>5117</v>
      </c>
      <c r="AB129" s="99">
        <f t="shared" si="13"/>
        <v>25585</v>
      </c>
      <c r="AC129" s="74">
        <v>2022</v>
      </c>
      <c r="AD129" s="81"/>
    </row>
    <row r="130" spans="1:30" s="50" customFormat="1" ht="15">
      <c r="A130" s="61">
        <v>6</v>
      </c>
      <c r="B130" s="61">
        <v>7</v>
      </c>
      <c r="C130" s="62">
        <v>5</v>
      </c>
      <c r="D130" s="66"/>
      <c r="E130" s="66"/>
      <c r="F130" s="66"/>
      <c r="G130" s="66"/>
      <c r="H130" s="66"/>
      <c r="I130" s="67"/>
      <c r="J130" s="67"/>
      <c r="K130" s="67"/>
      <c r="L130" s="67"/>
      <c r="M130" s="67"/>
      <c r="N130" s="67"/>
      <c r="O130" s="67"/>
      <c r="P130" s="68"/>
      <c r="Q130" s="69"/>
      <c r="R130" s="69"/>
      <c r="S130" s="69"/>
      <c r="T130" s="69"/>
      <c r="U130" s="96" t="s">
        <v>27</v>
      </c>
      <c r="V130" s="100" t="s">
        <v>36</v>
      </c>
      <c r="W130" s="141">
        <v>4040</v>
      </c>
      <c r="X130" s="162">
        <v>4050</v>
      </c>
      <c r="Y130" s="162">
        <v>4080</v>
      </c>
      <c r="Z130" s="162">
        <v>4100</v>
      </c>
      <c r="AA130" s="162">
        <v>4100</v>
      </c>
      <c r="AB130" s="163">
        <f>SUM(W130:AA130)</f>
        <v>20370</v>
      </c>
      <c r="AC130" s="74">
        <v>2022</v>
      </c>
      <c r="AD130" s="13"/>
    </row>
    <row r="131" spans="1:30" s="50" customFormat="1" ht="24">
      <c r="A131" s="61">
        <v>6</v>
      </c>
      <c r="B131" s="61">
        <v>7</v>
      </c>
      <c r="C131" s="62">
        <v>5</v>
      </c>
      <c r="D131" s="66"/>
      <c r="E131" s="66"/>
      <c r="F131" s="66"/>
      <c r="G131" s="66"/>
      <c r="H131" s="66"/>
      <c r="I131" s="67"/>
      <c r="J131" s="67"/>
      <c r="K131" s="67"/>
      <c r="L131" s="67"/>
      <c r="M131" s="67"/>
      <c r="N131" s="67"/>
      <c r="O131" s="67"/>
      <c r="P131" s="68"/>
      <c r="Q131" s="69"/>
      <c r="R131" s="69"/>
      <c r="S131" s="69"/>
      <c r="T131" s="69"/>
      <c r="U131" s="96" t="s">
        <v>28</v>
      </c>
      <c r="V131" s="100" t="s">
        <v>18</v>
      </c>
      <c r="W131" s="141">
        <v>46.6</v>
      </c>
      <c r="X131" s="162">
        <v>46.7</v>
      </c>
      <c r="Y131" s="164">
        <v>46.7</v>
      </c>
      <c r="Z131" s="162">
        <v>47</v>
      </c>
      <c r="AA131" s="162">
        <v>47</v>
      </c>
      <c r="AB131" s="163">
        <f>SUM(W131:AA131)/5</f>
        <v>46.8</v>
      </c>
      <c r="AC131" s="74">
        <v>2022</v>
      </c>
      <c r="AD131" s="13"/>
    </row>
    <row r="132" spans="1:30" s="50" customFormat="1" ht="24">
      <c r="A132" s="61">
        <v>6</v>
      </c>
      <c r="B132" s="61">
        <v>7</v>
      </c>
      <c r="C132" s="62">
        <v>5</v>
      </c>
      <c r="D132" s="66"/>
      <c r="E132" s="66"/>
      <c r="F132" s="66"/>
      <c r="G132" s="66"/>
      <c r="H132" s="66"/>
      <c r="I132" s="67"/>
      <c r="J132" s="67"/>
      <c r="K132" s="67"/>
      <c r="L132" s="67"/>
      <c r="M132" s="67"/>
      <c r="N132" s="67"/>
      <c r="O132" s="67"/>
      <c r="P132" s="68"/>
      <c r="Q132" s="69"/>
      <c r="R132" s="69"/>
      <c r="S132" s="69"/>
      <c r="T132" s="69"/>
      <c r="U132" s="96" t="s">
        <v>29</v>
      </c>
      <c r="V132" s="100" t="s">
        <v>18</v>
      </c>
      <c r="W132" s="141">
        <v>67.8</v>
      </c>
      <c r="X132" s="162">
        <v>70</v>
      </c>
      <c r="Y132" s="162">
        <v>72</v>
      </c>
      <c r="Z132" s="162">
        <v>75</v>
      </c>
      <c r="AA132" s="162">
        <v>80</v>
      </c>
      <c r="AB132" s="163">
        <v>80</v>
      </c>
      <c r="AC132" s="74">
        <v>2022</v>
      </c>
      <c r="AD132" s="13"/>
    </row>
    <row r="133" spans="1:30" s="50" customFormat="1" ht="15">
      <c r="A133" s="61">
        <v>6</v>
      </c>
      <c r="B133" s="61">
        <v>7</v>
      </c>
      <c r="C133" s="62">
        <v>5</v>
      </c>
      <c r="D133" s="66">
        <v>0</v>
      </c>
      <c r="E133" s="66">
        <v>7</v>
      </c>
      <c r="F133" s="66">
        <v>0</v>
      </c>
      <c r="G133" s="66">
        <v>7</v>
      </c>
      <c r="H133" s="66">
        <v>0</v>
      </c>
      <c r="I133" s="67">
        <v>1</v>
      </c>
      <c r="J133" s="67">
        <v>5</v>
      </c>
      <c r="K133" s="67">
        <v>0</v>
      </c>
      <c r="L133" s="67">
        <v>1</v>
      </c>
      <c r="M133" s="67" t="s">
        <v>46</v>
      </c>
      <c r="N133" s="67">
        <v>0</v>
      </c>
      <c r="O133" s="67">
        <v>2</v>
      </c>
      <c r="P133" s="67">
        <v>4</v>
      </c>
      <c r="Q133" s="67">
        <v>0</v>
      </c>
      <c r="R133" s="67"/>
      <c r="S133" s="69"/>
      <c r="T133" s="69"/>
      <c r="U133" s="102" t="s">
        <v>185</v>
      </c>
      <c r="V133" s="100" t="s">
        <v>10</v>
      </c>
      <c r="W133" s="97">
        <v>5117</v>
      </c>
      <c r="X133" s="97">
        <v>5117</v>
      </c>
      <c r="Y133" s="97">
        <v>5117</v>
      </c>
      <c r="Z133" s="97">
        <v>5117</v>
      </c>
      <c r="AA133" s="97">
        <v>5117</v>
      </c>
      <c r="AB133" s="97">
        <f>W133+X133+Y133+Z133+AA133</f>
        <v>25585</v>
      </c>
      <c r="AC133" s="74">
        <v>2022</v>
      </c>
      <c r="AD133" s="13"/>
    </row>
    <row r="134" spans="1:30" s="50" customFormat="1" ht="24">
      <c r="A134" s="61">
        <v>6</v>
      </c>
      <c r="B134" s="61">
        <v>7</v>
      </c>
      <c r="C134" s="62">
        <v>5</v>
      </c>
      <c r="D134" s="66"/>
      <c r="E134" s="66"/>
      <c r="F134" s="66"/>
      <c r="G134" s="66"/>
      <c r="H134" s="66"/>
      <c r="I134" s="67"/>
      <c r="J134" s="67"/>
      <c r="K134" s="67"/>
      <c r="L134" s="67"/>
      <c r="M134" s="67"/>
      <c r="N134" s="67"/>
      <c r="O134" s="67"/>
      <c r="P134" s="68"/>
      <c r="Q134" s="69"/>
      <c r="R134" s="69"/>
      <c r="S134" s="69"/>
      <c r="T134" s="69"/>
      <c r="U134" s="96" t="s">
        <v>56</v>
      </c>
      <c r="V134" s="140" t="s">
        <v>18</v>
      </c>
      <c r="W134" s="139">
        <f>W133/W17*100</f>
        <v>0.5168833266752323</v>
      </c>
      <c r="X134" s="139">
        <f>X133/X17*100</f>
        <v>0.5145465745597796</v>
      </c>
      <c r="Y134" s="139">
        <f>Y133/Y17*100</f>
        <v>0.5165521291144104</v>
      </c>
      <c r="Z134" s="139">
        <f>Z133/Z17*100</f>
        <v>1.3046655369934</v>
      </c>
      <c r="AA134" s="139">
        <f>AA133/AA17*100</f>
        <v>1.3046655369934</v>
      </c>
      <c r="AB134" s="139">
        <v>1.3</v>
      </c>
      <c r="AC134" s="74">
        <v>2022</v>
      </c>
      <c r="AD134" s="13"/>
    </row>
    <row r="135" spans="1:30" s="50" customFormat="1" ht="24">
      <c r="A135" s="61"/>
      <c r="B135" s="61"/>
      <c r="C135" s="62"/>
      <c r="D135" s="66"/>
      <c r="E135" s="66"/>
      <c r="F135" s="66"/>
      <c r="G135" s="66"/>
      <c r="H135" s="66"/>
      <c r="I135" s="67"/>
      <c r="J135" s="67"/>
      <c r="K135" s="67"/>
      <c r="L135" s="67"/>
      <c r="M135" s="67"/>
      <c r="N135" s="67"/>
      <c r="O135" s="67"/>
      <c r="P135" s="68"/>
      <c r="Q135" s="69"/>
      <c r="R135" s="69"/>
      <c r="S135" s="69"/>
      <c r="T135" s="69"/>
      <c r="U135" s="96" t="s">
        <v>186</v>
      </c>
      <c r="V135" s="100" t="s">
        <v>62</v>
      </c>
      <c r="W135" s="51">
        <v>1</v>
      </c>
      <c r="X135" s="51">
        <v>1</v>
      </c>
      <c r="Y135" s="51">
        <v>1</v>
      </c>
      <c r="Z135" s="51">
        <v>1</v>
      </c>
      <c r="AA135" s="51">
        <v>1</v>
      </c>
      <c r="AB135" s="51">
        <v>1</v>
      </c>
      <c r="AC135" s="74">
        <v>2022</v>
      </c>
      <c r="AD135" s="13"/>
    </row>
    <row r="136" spans="1:30" s="50" customFormat="1" ht="15">
      <c r="A136" s="61"/>
      <c r="B136" s="61"/>
      <c r="C136" s="62"/>
      <c r="D136" s="66"/>
      <c r="E136" s="66"/>
      <c r="F136" s="66"/>
      <c r="G136" s="66"/>
      <c r="H136" s="66"/>
      <c r="I136" s="67"/>
      <c r="J136" s="67"/>
      <c r="K136" s="67"/>
      <c r="L136" s="67"/>
      <c r="M136" s="67"/>
      <c r="N136" s="67"/>
      <c r="O136" s="67"/>
      <c r="P136" s="68"/>
      <c r="Q136" s="69"/>
      <c r="R136" s="69"/>
      <c r="S136" s="69"/>
      <c r="T136" s="69"/>
      <c r="U136" s="96" t="s">
        <v>55</v>
      </c>
      <c r="V136" s="100" t="s">
        <v>36</v>
      </c>
      <c r="W136" s="158">
        <v>16</v>
      </c>
      <c r="X136" s="158">
        <v>17</v>
      </c>
      <c r="Y136" s="158">
        <v>17</v>
      </c>
      <c r="Z136" s="158">
        <v>18</v>
      </c>
      <c r="AA136" s="158">
        <v>19</v>
      </c>
      <c r="AB136" s="158">
        <f>SUM(W136:AA136)</f>
        <v>87</v>
      </c>
      <c r="AC136" s="74">
        <v>2022</v>
      </c>
      <c r="AD136" s="13"/>
    </row>
    <row r="137" spans="1:30" s="50" customFormat="1" ht="24">
      <c r="A137" s="61">
        <v>6</v>
      </c>
      <c r="B137" s="61">
        <v>7</v>
      </c>
      <c r="C137" s="62">
        <v>5</v>
      </c>
      <c r="D137" s="66"/>
      <c r="E137" s="66"/>
      <c r="F137" s="66"/>
      <c r="G137" s="66"/>
      <c r="H137" s="66"/>
      <c r="I137" s="67"/>
      <c r="J137" s="67"/>
      <c r="K137" s="67"/>
      <c r="L137" s="67"/>
      <c r="M137" s="67"/>
      <c r="N137" s="67"/>
      <c r="O137" s="67"/>
      <c r="P137" s="68"/>
      <c r="Q137" s="69"/>
      <c r="R137" s="69"/>
      <c r="S137" s="69"/>
      <c r="T137" s="69"/>
      <c r="U137" s="142" t="s">
        <v>30</v>
      </c>
      <c r="V137" s="98" t="s">
        <v>10</v>
      </c>
      <c r="W137" s="165">
        <v>0</v>
      </c>
      <c r="X137" s="165">
        <v>0</v>
      </c>
      <c r="Y137" s="165">
        <v>0</v>
      </c>
      <c r="Z137" s="165">
        <v>0</v>
      </c>
      <c r="AA137" s="165">
        <v>0</v>
      </c>
      <c r="AB137" s="165">
        <v>0</v>
      </c>
      <c r="AC137" s="74">
        <v>2022</v>
      </c>
      <c r="AD137" s="13"/>
    </row>
    <row r="138" spans="1:30" s="50" customFormat="1" ht="15">
      <c r="A138" s="61">
        <v>6</v>
      </c>
      <c r="B138" s="61">
        <v>7</v>
      </c>
      <c r="C138" s="62">
        <v>5</v>
      </c>
      <c r="D138" s="66"/>
      <c r="E138" s="66"/>
      <c r="F138" s="66"/>
      <c r="G138" s="66"/>
      <c r="H138" s="66"/>
      <c r="I138" s="67"/>
      <c r="J138" s="67"/>
      <c r="K138" s="67"/>
      <c r="L138" s="67"/>
      <c r="M138" s="67"/>
      <c r="N138" s="67"/>
      <c r="O138" s="67"/>
      <c r="P138" s="68"/>
      <c r="Q138" s="69"/>
      <c r="R138" s="69"/>
      <c r="S138" s="69"/>
      <c r="T138" s="69"/>
      <c r="U138" s="96" t="s">
        <v>31</v>
      </c>
      <c r="V138" s="100" t="s">
        <v>45</v>
      </c>
      <c r="W138" s="156">
        <v>180</v>
      </c>
      <c r="X138" s="156">
        <v>200</v>
      </c>
      <c r="Y138" s="156">
        <v>210</v>
      </c>
      <c r="Z138" s="156">
        <v>210</v>
      </c>
      <c r="AA138" s="156">
        <v>210</v>
      </c>
      <c r="AB138" s="156">
        <f>SUM(W138:AA138)</f>
        <v>1010</v>
      </c>
      <c r="AC138" s="74">
        <v>2022</v>
      </c>
      <c r="AD138" s="13"/>
    </row>
    <row r="139" spans="1:30" s="50" customFormat="1" ht="25.5" customHeight="1">
      <c r="A139" s="61">
        <v>6</v>
      </c>
      <c r="B139" s="61">
        <v>7</v>
      </c>
      <c r="C139" s="62">
        <v>5</v>
      </c>
      <c r="D139" s="66"/>
      <c r="E139" s="66"/>
      <c r="F139" s="66"/>
      <c r="G139" s="66"/>
      <c r="H139" s="66"/>
      <c r="I139" s="67"/>
      <c r="J139" s="67"/>
      <c r="K139" s="67"/>
      <c r="L139" s="67"/>
      <c r="M139" s="67"/>
      <c r="N139" s="67"/>
      <c r="O139" s="67"/>
      <c r="P139" s="68"/>
      <c r="Q139" s="69"/>
      <c r="R139" s="69"/>
      <c r="S139" s="69"/>
      <c r="T139" s="69"/>
      <c r="U139" s="96" t="s">
        <v>32</v>
      </c>
      <c r="V139" s="100" t="s">
        <v>45</v>
      </c>
      <c r="W139" s="156">
        <v>550</v>
      </c>
      <c r="X139" s="156">
        <v>600</v>
      </c>
      <c r="Y139" s="156">
        <v>600</v>
      </c>
      <c r="Z139" s="156">
        <v>600</v>
      </c>
      <c r="AA139" s="156">
        <v>600</v>
      </c>
      <c r="AB139" s="156">
        <f>SUM(W139:AA139)</f>
        <v>2950</v>
      </c>
      <c r="AC139" s="74">
        <v>2022</v>
      </c>
      <c r="AD139" s="13"/>
    </row>
    <row r="140" spans="1:30" s="50" customFormat="1" ht="24">
      <c r="A140" s="61">
        <v>6</v>
      </c>
      <c r="B140" s="61">
        <v>7</v>
      </c>
      <c r="C140" s="62">
        <v>5</v>
      </c>
      <c r="D140" s="66"/>
      <c r="E140" s="66"/>
      <c r="F140" s="66"/>
      <c r="G140" s="66"/>
      <c r="H140" s="66"/>
      <c r="I140" s="67"/>
      <c r="J140" s="67"/>
      <c r="K140" s="67"/>
      <c r="L140" s="67"/>
      <c r="M140" s="67"/>
      <c r="N140" s="67"/>
      <c r="O140" s="67"/>
      <c r="P140" s="68"/>
      <c r="Q140" s="69"/>
      <c r="R140" s="69"/>
      <c r="S140" s="69"/>
      <c r="T140" s="69"/>
      <c r="U140" s="96" t="s">
        <v>187</v>
      </c>
      <c r="V140" s="100" t="s">
        <v>62</v>
      </c>
      <c r="W140" s="51">
        <v>1</v>
      </c>
      <c r="X140" s="51">
        <v>1</v>
      </c>
      <c r="Y140" s="51">
        <v>1</v>
      </c>
      <c r="Z140" s="51">
        <v>1</v>
      </c>
      <c r="AA140" s="51">
        <v>1</v>
      </c>
      <c r="AB140" s="51">
        <v>1</v>
      </c>
      <c r="AC140" s="74">
        <v>2022</v>
      </c>
      <c r="AD140" s="13"/>
    </row>
    <row r="141" spans="1:30" s="50" customFormat="1" ht="24">
      <c r="A141" s="61"/>
      <c r="B141" s="61"/>
      <c r="C141" s="62"/>
      <c r="D141" s="66"/>
      <c r="E141" s="66"/>
      <c r="F141" s="66"/>
      <c r="G141" s="66"/>
      <c r="H141" s="66"/>
      <c r="I141" s="67"/>
      <c r="J141" s="67"/>
      <c r="K141" s="67"/>
      <c r="L141" s="67"/>
      <c r="M141" s="67"/>
      <c r="N141" s="67"/>
      <c r="O141" s="67"/>
      <c r="P141" s="68"/>
      <c r="Q141" s="69"/>
      <c r="R141" s="69"/>
      <c r="S141" s="69"/>
      <c r="T141" s="69"/>
      <c r="U141" s="96" t="s">
        <v>57</v>
      </c>
      <c r="V141" s="100" t="s">
        <v>45</v>
      </c>
      <c r="W141" s="158">
        <v>35</v>
      </c>
      <c r="X141" s="158">
        <v>40</v>
      </c>
      <c r="Y141" s="158">
        <v>42</v>
      </c>
      <c r="Z141" s="158">
        <v>42</v>
      </c>
      <c r="AA141" s="158">
        <v>42</v>
      </c>
      <c r="AB141" s="158">
        <f>SUM(W141:AA141)</f>
        <v>201</v>
      </c>
      <c r="AC141" s="74">
        <v>2022</v>
      </c>
      <c r="AD141" s="13"/>
    </row>
    <row r="142" spans="1:30" s="50" customFormat="1" ht="24">
      <c r="A142" s="61">
        <v>6</v>
      </c>
      <c r="B142" s="61">
        <v>7</v>
      </c>
      <c r="C142" s="62">
        <v>5</v>
      </c>
      <c r="D142" s="66"/>
      <c r="E142" s="66"/>
      <c r="F142" s="66"/>
      <c r="G142" s="66"/>
      <c r="H142" s="66"/>
      <c r="I142" s="67"/>
      <c r="J142" s="67"/>
      <c r="K142" s="67"/>
      <c r="L142" s="67"/>
      <c r="M142" s="67"/>
      <c r="N142" s="67"/>
      <c r="O142" s="67"/>
      <c r="P142" s="68"/>
      <c r="Q142" s="69"/>
      <c r="R142" s="69"/>
      <c r="S142" s="69"/>
      <c r="T142" s="69"/>
      <c r="U142" s="96" t="s">
        <v>188</v>
      </c>
      <c r="V142" s="100" t="s">
        <v>62</v>
      </c>
      <c r="W142" s="51">
        <v>1</v>
      </c>
      <c r="X142" s="51">
        <v>1</v>
      </c>
      <c r="Y142" s="51">
        <v>1</v>
      </c>
      <c r="Z142" s="51">
        <v>1</v>
      </c>
      <c r="AA142" s="51">
        <v>1</v>
      </c>
      <c r="AB142" s="51">
        <v>1</v>
      </c>
      <c r="AC142" s="74">
        <v>2022</v>
      </c>
      <c r="AD142" s="13"/>
    </row>
    <row r="143" spans="1:30" s="50" customFormat="1" ht="15">
      <c r="A143" s="61"/>
      <c r="B143" s="61"/>
      <c r="C143" s="62"/>
      <c r="D143" s="66"/>
      <c r="E143" s="66"/>
      <c r="F143" s="66"/>
      <c r="G143" s="66"/>
      <c r="H143" s="66"/>
      <c r="I143" s="67"/>
      <c r="J143" s="67"/>
      <c r="K143" s="67"/>
      <c r="L143" s="67"/>
      <c r="M143" s="67"/>
      <c r="N143" s="67"/>
      <c r="O143" s="67"/>
      <c r="P143" s="68"/>
      <c r="Q143" s="69"/>
      <c r="R143" s="69"/>
      <c r="S143" s="69"/>
      <c r="T143" s="69"/>
      <c r="U143" s="96" t="s">
        <v>58</v>
      </c>
      <c r="V143" s="100" t="s">
        <v>45</v>
      </c>
      <c r="W143" s="158">
        <v>309</v>
      </c>
      <c r="X143" s="158">
        <v>264</v>
      </c>
      <c r="Y143" s="158">
        <v>211</v>
      </c>
      <c r="Z143" s="158">
        <v>211</v>
      </c>
      <c r="AA143" s="158">
        <v>211</v>
      </c>
      <c r="AB143" s="158">
        <f>SUM(W143:AA143)</f>
        <v>1206</v>
      </c>
      <c r="AC143" s="74">
        <v>2022</v>
      </c>
      <c r="AD143" s="13"/>
    </row>
    <row r="144" spans="1:30" s="82" customFormat="1" ht="15">
      <c r="A144" s="61">
        <v>6</v>
      </c>
      <c r="B144" s="61">
        <v>7</v>
      </c>
      <c r="C144" s="62">
        <v>5</v>
      </c>
      <c r="D144" s="66">
        <v>0</v>
      </c>
      <c r="E144" s="66">
        <v>7</v>
      </c>
      <c r="F144" s="66">
        <v>0</v>
      </c>
      <c r="G144" s="66">
        <v>9</v>
      </c>
      <c r="H144" s="66"/>
      <c r="I144" s="67"/>
      <c r="J144" s="67"/>
      <c r="K144" s="67"/>
      <c r="L144" s="67"/>
      <c r="M144" s="67"/>
      <c r="N144" s="67"/>
      <c r="O144" s="67"/>
      <c r="P144" s="67"/>
      <c r="Q144" s="67"/>
      <c r="R144" s="69"/>
      <c r="S144" s="69"/>
      <c r="T144" s="69"/>
      <c r="U144" s="161" t="s">
        <v>16</v>
      </c>
      <c r="V144" s="98" t="s">
        <v>10</v>
      </c>
      <c r="W144" s="99">
        <f>W145+W153</f>
        <v>8451.099999999999</v>
      </c>
      <c r="X144" s="99">
        <f>X145</f>
        <v>8451.099999999999</v>
      </c>
      <c r="Y144" s="99">
        <f>Y145</f>
        <v>8451.099999999999</v>
      </c>
      <c r="Z144" s="99">
        <f>Z145</f>
        <v>8451.099999999999</v>
      </c>
      <c r="AA144" s="99">
        <f>AA145</f>
        <v>8451.099999999999</v>
      </c>
      <c r="AB144" s="99">
        <f>AB145</f>
        <v>42255.5</v>
      </c>
      <c r="AC144" s="74">
        <v>2022</v>
      </c>
      <c r="AD144" s="81"/>
    </row>
    <row r="145" spans="1:30" s="82" customFormat="1" ht="15">
      <c r="A145" s="61">
        <v>6</v>
      </c>
      <c r="B145" s="61">
        <v>7</v>
      </c>
      <c r="C145" s="62">
        <v>5</v>
      </c>
      <c r="D145" s="83"/>
      <c r="E145" s="83"/>
      <c r="F145" s="83"/>
      <c r="G145" s="66"/>
      <c r="H145" s="66"/>
      <c r="I145" s="67"/>
      <c r="J145" s="67"/>
      <c r="K145" s="67"/>
      <c r="L145" s="67"/>
      <c r="M145" s="67"/>
      <c r="N145" s="67"/>
      <c r="O145" s="67"/>
      <c r="P145" s="68"/>
      <c r="Q145" s="69"/>
      <c r="R145" s="69"/>
      <c r="S145" s="69"/>
      <c r="T145" s="69"/>
      <c r="U145" s="142" t="s">
        <v>35</v>
      </c>
      <c r="V145" s="98" t="s">
        <v>10</v>
      </c>
      <c r="W145" s="99">
        <f aca="true" t="shared" si="14" ref="W145:AB145">W147+W151+W149</f>
        <v>8451.099999999999</v>
      </c>
      <c r="X145" s="99">
        <f t="shared" si="14"/>
        <v>8451.099999999999</v>
      </c>
      <c r="Y145" s="99">
        <f t="shared" si="14"/>
        <v>8451.099999999999</v>
      </c>
      <c r="Z145" s="99">
        <f t="shared" si="14"/>
        <v>8451.099999999999</v>
      </c>
      <c r="AA145" s="99">
        <f t="shared" si="14"/>
        <v>8451.099999999999</v>
      </c>
      <c r="AB145" s="99">
        <f t="shared" si="14"/>
        <v>42255.5</v>
      </c>
      <c r="AC145" s="74">
        <v>2022</v>
      </c>
      <c r="AD145" s="81"/>
    </row>
    <row r="146" spans="1:30" s="50" customFormat="1" ht="24">
      <c r="A146" s="61">
        <v>6</v>
      </c>
      <c r="B146" s="61">
        <v>7</v>
      </c>
      <c r="C146" s="62">
        <v>5</v>
      </c>
      <c r="D146" s="66"/>
      <c r="E146" s="66"/>
      <c r="F146" s="66"/>
      <c r="G146" s="66"/>
      <c r="H146" s="66"/>
      <c r="I146" s="67"/>
      <c r="J146" s="67"/>
      <c r="K146" s="67"/>
      <c r="L146" s="67"/>
      <c r="M146" s="67"/>
      <c r="N146" s="67"/>
      <c r="O146" s="67"/>
      <c r="P146" s="68"/>
      <c r="Q146" s="69"/>
      <c r="R146" s="69"/>
      <c r="S146" s="69"/>
      <c r="T146" s="69"/>
      <c r="U146" s="96" t="s">
        <v>33</v>
      </c>
      <c r="V146" s="100" t="s">
        <v>36</v>
      </c>
      <c r="W146" s="156">
        <v>63</v>
      </c>
      <c r="X146" s="156">
        <v>63</v>
      </c>
      <c r="Y146" s="156">
        <v>63</v>
      </c>
      <c r="Z146" s="156">
        <v>63</v>
      </c>
      <c r="AA146" s="156">
        <v>63</v>
      </c>
      <c r="AB146" s="156">
        <v>63</v>
      </c>
      <c r="AC146" s="74">
        <v>2022</v>
      </c>
      <c r="AD146" s="13"/>
    </row>
    <row r="147" spans="1:61" s="50" customFormat="1" ht="24">
      <c r="A147" s="61">
        <v>6</v>
      </c>
      <c r="B147" s="61">
        <v>7</v>
      </c>
      <c r="C147" s="62">
        <v>5</v>
      </c>
      <c r="D147" s="66">
        <v>0</v>
      </c>
      <c r="E147" s="66">
        <v>7</v>
      </c>
      <c r="F147" s="66">
        <v>0</v>
      </c>
      <c r="G147" s="66">
        <v>9</v>
      </c>
      <c r="H147" s="66">
        <v>0</v>
      </c>
      <c r="I147" s="67">
        <v>1</v>
      </c>
      <c r="J147" s="67">
        <v>9</v>
      </c>
      <c r="K147" s="67">
        <v>0</v>
      </c>
      <c r="L147" s="67">
        <v>1</v>
      </c>
      <c r="M147" s="67">
        <v>2</v>
      </c>
      <c r="N147" s="67">
        <v>0</v>
      </c>
      <c r="O147" s="67">
        <v>0</v>
      </c>
      <c r="P147" s="67">
        <v>1</v>
      </c>
      <c r="Q147" s="67">
        <v>0</v>
      </c>
      <c r="R147" s="69"/>
      <c r="S147" s="69"/>
      <c r="T147" s="69"/>
      <c r="U147" s="102" t="s">
        <v>189</v>
      </c>
      <c r="V147" s="100" t="s">
        <v>10</v>
      </c>
      <c r="W147" s="97">
        <v>5767.4</v>
      </c>
      <c r="X147" s="97">
        <v>5767.4</v>
      </c>
      <c r="Y147" s="97">
        <v>5767.4</v>
      </c>
      <c r="Z147" s="97">
        <v>5767.4</v>
      </c>
      <c r="AA147" s="97">
        <v>5767.4</v>
      </c>
      <c r="AB147" s="97">
        <f>W147+X147+Y147+Z147+AA147</f>
        <v>28837</v>
      </c>
      <c r="AC147" s="74">
        <v>2022</v>
      </c>
      <c r="AD147" s="166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</row>
    <row r="148" spans="1:61" s="50" customFormat="1" ht="36">
      <c r="A148" s="61"/>
      <c r="B148" s="61"/>
      <c r="C148" s="62"/>
      <c r="D148" s="66"/>
      <c r="E148" s="66"/>
      <c r="F148" s="66"/>
      <c r="G148" s="66"/>
      <c r="H148" s="66"/>
      <c r="I148" s="67"/>
      <c r="J148" s="67"/>
      <c r="K148" s="67"/>
      <c r="L148" s="67"/>
      <c r="M148" s="67"/>
      <c r="N148" s="67"/>
      <c r="O148" s="67"/>
      <c r="P148" s="67"/>
      <c r="Q148" s="67"/>
      <c r="R148" s="69"/>
      <c r="S148" s="69"/>
      <c r="T148" s="69"/>
      <c r="U148" s="181" t="s">
        <v>64</v>
      </c>
      <c r="V148" s="100" t="s">
        <v>18</v>
      </c>
      <c r="W148" s="139">
        <f>W147/W17*100</f>
        <v>0.5825821571754416</v>
      </c>
      <c r="X148" s="139">
        <f>X147/X17*100</f>
        <v>0.5799483904858458</v>
      </c>
      <c r="Y148" s="139">
        <f>Y147/Y17*100</f>
        <v>0.5822088625081981</v>
      </c>
      <c r="Z148" s="139">
        <f>Z147/Z17*100</f>
        <v>1.4704959972749139</v>
      </c>
      <c r="AA148" s="139">
        <f>AA147/AA17*100</f>
        <v>1.4704959972749139</v>
      </c>
      <c r="AB148" s="139">
        <v>1.47</v>
      </c>
      <c r="AC148" s="74">
        <v>2022</v>
      </c>
      <c r="AD148" s="166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</row>
    <row r="149" spans="1:61" s="50" customFormat="1" ht="30" customHeight="1">
      <c r="A149" s="61">
        <v>6</v>
      </c>
      <c r="B149" s="61">
        <v>7</v>
      </c>
      <c r="C149" s="62">
        <v>5</v>
      </c>
      <c r="D149" s="66">
        <v>0</v>
      </c>
      <c r="E149" s="66">
        <v>7</v>
      </c>
      <c r="F149" s="66">
        <v>0</v>
      </c>
      <c r="G149" s="66">
        <v>9</v>
      </c>
      <c r="H149" s="66">
        <v>0</v>
      </c>
      <c r="I149" s="67">
        <v>1</v>
      </c>
      <c r="J149" s="67">
        <v>9</v>
      </c>
      <c r="K149" s="67">
        <v>0</v>
      </c>
      <c r="L149" s="67">
        <v>1</v>
      </c>
      <c r="M149" s="67">
        <v>2</v>
      </c>
      <c r="N149" s="67">
        <v>0</v>
      </c>
      <c r="O149" s="67">
        <v>0</v>
      </c>
      <c r="P149" s="67">
        <v>2</v>
      </c>
      <c r="Q149" s="67">
        <v>0</v>
      </c>
      <c r="R149" s="69"/>
      <c r="S149" s="69"/>
      <c r="T149" s="69"/>
      <c r="U149" s="102" t="s">
        <v>190</v>
      </c>
      <c r="V149" s="100" t="s">
        <v>10</v>
      </c>
      <c r="W149" s="97">
        <v>2408.7</v>
      </c>
      <c r="X149" s="97">
        <v>2408.7</v>
      </c>
      <c r="Y149" s="97">
        <v>2408.7</v>
      </c>
      <c r="Z149" s="97">
        <v>2408.7</v>
      </c>
      <c r="AA149" s="97">
        <v>2408.7</v>
      </c>
      <c r="AB149" s="97">
        <f>W149+X149+Y149+Z149+AA149</f>
        <v>12043.5</v>
      </c>
      <c r="AC149" s="74">
        <v>2022</v>
      </c>
      <c r="AD149" s="166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</row>
    <row r="150" spans="1:61" s="50" customFormat="1" ht="36">
      <c r="A150" s="61"/>
      <c r="B150" s="61"/>
      <c r="C150" s="62"/>
      <c r="D150" s="66"/>
      <c r="E150" s="66"/>
      <c r="F150" s="66"/>
      <c r="G150" s="66"/>
      <c r="H150" s="66"/>
      <c r="I150" s="67"/>
      <c r="J150" s="67"/>
      <c r="K150" s="67"/>
      <c r="L150" s="67"/>
      <c r="M150" s="67"/>
      <c r="N150" s="67"/>
      <c r="O150" s="67"/>
      <c r="P150" s="67"/>
      <c r="Q150" s="67"/>
      <c r="R150" s="69"/>
      <c r="S150" s="69"/>
      <c r="T150" s="69"/>
      <c r="U150" s="168" t="s">
        <v>67</v>
      </c>
      <c r="V150" s="100" t="s">
        <v>18</v>
      </c>
      <c r="W150" s="139">
        <f>W149/W17*100</f>
        <v>0.24330992162646703</v>
      </c>
      <c r="X150" s="139">
        <f>X149/X17*100</f>
        <v>0.24220995390700434</v>
      </c>
      <c r="Y150" s="139">
        <f>Y149/Y17*100</f>
        <v>0.24315401864332228</v>
      </c>
      <c r="Z150" s="139">
        <f>Z149/Z17*100</f>
        <v>0.6141387295204226</v>
      </c>
      <c r="AA150" s="139">
        <f>AA149/AA17*100</f>
        <v>0.6141387295204226</v>
      </c>
      <c r="AB150" s="139">
        <v>0.61</v>
      </c>
      <c r="AC150" s="74">
        <v>2022</v>
      </c>
      <c r="AD150" s="166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</row>
    <row r="151" spans="1:61" s="50" customFormat="1" ht="15">
      <c r="A151" s="61">
        <v>6</v>
      </c>
      <c r="B151" s="61">
        <v>7</v>
      </c>
      <c r="C151" s="62">
        <v>5</v>
      </c>
      <c r="D151" s="66">
        <v>0</v>
      </c>
      <c r="E151" s="66">
        <v>7</v>
      </c>
      <c r="F151" s="66">
        <v>0</v>
      </c>
      <c r="G151" s="66">
        <v>9</v>
      </c>
      <c r="H151" s="66">
        <v>0</v>
      </c>
      <c r="I151" s="67">
        <v>1</v>
      </c>
      <c r="J151" s="67">
        <v>9</v>
      </c>
      <c r="K151" s="67">
        <v>0</v>
      </c>
      <c r="L151" s="67">
        <v>1</v>
      </c>
      <c r="M151" s="67">
        <v>2</v>
      </c>
      <c r="N151" s="67">
        <v>0</v>
      </c>
      <c r="O151" s="67">
        <v>0</v>
      </c>
      <c r="P151" s="67">
        <v>3</v>
      </c>
      <c r="Q151" s="67">
        <v>0</v>
      </c>
      <c r="R151" s="69"/>
      <c r="S151" s="69"/>
      <c r="T151" s="69"/>
      <c r="U151" s="102" t="s">
        <v>191</v>
      </c>
      <c r="V151" s="100" t="s">
        <v>10</v>
      </c>
      <c r="W151" s="97">
        <v>275</v>
      </c>
      <c r="X151" s="97">
        <v>275</v>
      </c>
      <c r="Y151" s="97">
        <v>275</v>
      </c>
      <c r="Z151" s="97">
        <v>275</v>
      </c>
      <c r="AA151" s="97">
        <v>275</v>
      </c>
      <c r="AB151" s="97">
        <f>W151+X151+Y151+Z151+AA151</f>
        <v>1375</v>
      </c>
      <c r="AC151" s="74">
        <v>2022</v>
      </c>
      <c r="AD151" s="166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</row>
    <row r="152" spans="1:61" s="50" customFormat="1" ht="24">
      <c r="A152" s="61"/>
      <c r="B152" s="61"/>
      <c r="C152" s="62"/>
      <c r="D152" s="66"/>
      <c r="E152" s="66"/>
      <c r="F152" s="66"/>
      <c r="G152" s="66"/>
      <c r="H152" s="66"/>
      <c r="I152" s="67"/>
      <c r="J152" s="67"/>
      <c r="K152" s="67"/>
      <c r="L152" s="67"/>
      <c r="M152" s="67"/>
      <c r="N152" s="67"/>
      <c r="O152" s="67"/>
      <c r="P152" s="67"/>
      <c r="Q152" s="67"/>
      <c r="R152" s="69"/>
      <c r="S152" s="69"/>
      <c r="T152" s="69"/>
      <c r="U152" s="181" t="s">
        <v>66</v>
      </c>
      <c r="V152" s="100" t="s">
        <v>18</v>
      </c>
      <c r="W152" s="97">
        <f>W151/W17*100</f>
        <v>0.027778564556515315</v>
      </c>
      <c r="X152" s="97">
        <f>X151/X17*100</f>
        <v>0.02765298182605812</v>
      </c>
      <c r="Y152" s="97">
        <f>Y151/Y17*100</f>
        <v>0.027760765195712887</v>
      </c>
      <c r="Z152" s="97">
        <f>Z151/Z17*100</f>
        <v>0.07011589264670412</v>
      </c>
      <c r="AA152" s="97">
        <f>AA151/AA17*100</f>
        <v>0.07011589264670412</v>
      </c>
      <c r="AB152" s="97">
        <v>0.07</v>
      </c>
      <c r="AC152" s="74">
        <v>2022</v>
      </c>
      <c r="AD152" s="166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</row>
    <row r="153" spans="1:30" s="82" customFormat="1" ht="15">
      <c r="A153" s="61">
        <v>6</v>
      </c>
      <c r="B153" s="61">
        <v>7</v>
      </c>
      <c r="C153" s="62">
        <v>5</v>
      </c>
      <c r="D153" s="83"/>
      <c r="E153" s="83"/>
      <c r="F153" s="83"/>
      <c r="G153" s="66"/>
      <c r="H153" s="66"/>
      <c r="I153" s="67"/>
      <c r="J153" s="67"/>
      <c r="K153" s="67"/>
      <c r="L153" s="67"/>
      <c r="M153" s="67"/>
      <c r="N153" s="67"/>
      <c r="O153" s="67"/>
      <c r="P153" s="68"/>
      <c r="Q153" s="69"/>
      <c r="R153" s="69"/>
      <c r="S153" s="69"/>
      <c r="T153" s="69"/>
      <c r="U153" s="142" t="s">
        <v>138</v>
      </c>
      <c r="V153" s="98" t="s">
        <v>10</v>
      </c>
      <c r="W153" s="99">
        <v>0</v>
      </c>
      <c r="X153" s="99">
        <v>0</v>
      </c>
      <c r="Y153" s="99">
        <v>0</v>
      </c>
      <c r="Z153" s="99">
        <v>0</v>
      </c>
      <c r="AA153" s="99">
        <v>0</v>
      </c>
      <c r="AB153" s="99">
        <v>0</v>
      </c>
      <c r="AC153" s="74">
        <v>2022</v>
      </c>
      <c r="AD153" s="81"/>
    </row>
    <row r="154" spans="1:30" s="50" customFormat="1" ht="15">
      <c r="A154" s="61"/>
      <c r="B154" s="61"/>
      <c r="C154" s="62"/>
      <c r="D154" s="66"/>
      <c r="E154" s="66"/>
      <c r="F154" s="66"/>
      <c r="G154" s="66"/>
      <c r="H154" s="66"/>
      <c r="I154" s="67"/>
      <c r="J154" s="67"/>
      <c r="K154" s="67"/>
      <c r="L154" s="67"/>
      <c r="M154" s="67"/>
      <c r="N154" s="67"/>
      <c r="O154" s="67"/>
      <c r="P154" s="67"/>
      <c r="Q154" s="87"/>
      <c r="R154" s="87"/>
      <c r="S154" s="87"/>
      <c r="T154" s="87"/>
      <c r="U154" s="149" t="s">
        <v>147</v>
      </c>
      <c r="V154" s="100" t="s">
        <v>18</v>
      </c>
      <c r="W154" s="139">
        <v>100</v>
      </c>
      <c r="X154" s="139">
        <v>100</v>
      </c>
      <c r="Y154" s="139">
        <v>100</v>
      </c>
      <c r="Z154" s="139">
        <v>100</v>
      </c>
      <c r="AA154" s="139">
        <v>100</v>
      </c>
      <c r="AB154" s="139">
        <v>100</v>
      </c>
      <c r="AC154" s="74">
        <v>2022</v>
      </c>
      <c r="AD154" s="13"/>
    </row>
    <row r="155" spans="1:61" s="50" customFormat="1" ht="15">
      <c r="A155" s="61">
        <v>6</v>
      </c>
      <c r="B155" s="61">
        <v>7</v>
      </c>
      <c r="C155" s="62">
        <v>5</v>
      </c>
      <c r="D155" s="66"/>
      <c r="E155" s="66"/>
      <c r="F155" s="66"/>
      <c r="G155" s="66"/>
      <c r="H155" s="66"/>
      <c r="I155" s="67"/>
      <c r="J155" s="67"/>
      <c r="K155" s="67"/>
      <c r="L155" s="67"/>
      <c r="M155" s="67"/>
      <c r="N155" s="67"/>
      <c r="O155" s="67"/>
      <c r="P155" s="68"/>
      <c r="Q155" s="69"/>
      <c r="R155" s="69"/>
      <c r="S155" s="69"/>
      <c r="T155" s="69"/>
      <c r="U155" s="96" t="s">
        <v>192</v>
      </c>
      <c r="V155" s="100" t="s">
        <v>62</v>
      </c>
      <c r="W155" s="51">
        <v>1</v>
      </c>
      <c r="X155" s="51">
        <v>1</v>
      </c>
      <c r="Y155" s="51">
        <v>1</v>
      </c>
      <c r="Z155" s="51">
        <v>1</v>
      </c>
      <c r="AA155" s="51">
        <v>1</v>
      </c>
      <c r="AB155" s="51">
        <v>1</v>
      </c>
      <c r="AC155" s="74">
        <v>2022</v>
      </c>
      <c r="AD155" s="166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</row>
    <row r="156" spans="1:61" s="50" customFormat="1" ht="24">
      <c r="A156" s="61"/>
      <c r="B156" s="61"/>
      <c r="C156" s="62"/>
      <c r="D156" s="66"/>
      <c r="E156" s="66"/>
      <c r="F156" s="66"/>
      <c r="G156" s="66"/>
      <c r="H156" s="66"/>
      <c r="I156" s="67"/>
      <c r="J156" s="67"/>
      <c r="K156" s="67"/>
      <c r="L156" s="67"/>
      <c r="M156" s="67"/>
      <c r="N156" s="67"/>
      <c r="O156" s="67"/>
      <c r="P156" s="68"/>
      <c r="Q156" s="69"/>
      <c r="R156" s="69"/>
      <c r="S156" s="69"/>
      <c r="T156" s="69"/>
      <c r="U156" s="96" t="s">
        <v>148</v>
      </c>
      <c r="V156" s="100" t="s">
        <v>36</v>
      </c>
      <c r="W156" s="169">
        <v>63</v>
      </c>
      <c r="X156" s="169">
        <v>63</v>
      </c>
      <c r="Y156" s="169">
        <v>63</v>
      </c>
      <c r="Z156" s="169">
        <v>63</v>
      </c>
      <c r="AA156" s="169">
        <v>63</v>
      </c>
      <c r="AB156" s="169">
        <v>63</v>
      </c>
      <c r="AC156" s="74">
        <v>2022</v>
      </c>
      <c r="AD156" s="166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</row>
    <row r="157" spans="1:61" s="50" customFormat="1" ht="24">
      <c r="A157" s="61">
        <v>6</v>
      </c>
      <c r="B157" s="61">
        <v>7</v>
      </c>
      <c r="C157" s="62">
        <v>5</v>
      </c>
      <c r="D157" s="66"/>
      <c r="E157" s="66"/>
      <c r="F157" s="66"/>
      <c r="G157" s="66"/>
      <c r="H157" s="66"/>
      <c r="I157" s="67"/>
      <c r="J157" s="67"/>
      <c r="K157" s="67"/>
      <c r="L157" s="67"/>
      <c r="M157" s="67"/>
      <c r="N157" s="67"/>
      <c r="O157" s="67"/>
      <c r="P157" s="68"/>
      <c r="Q157" s="69"/>
      <c r="R157" s="69"/>
      <c r="S157" s="69"/>
      <c r="T157" s="69"/>
      <c r="U157" s="96" t="s">
        <v>193</v>
      </c>
      <c r="V157" s="100" t="s">
        <v>62</v>
      </c>
      <c r="W157" s="51">
        <v>1</v>
      </c>
      <c r="X157" s="51">
        <v>1</v>
      </c>
      <c r="Y157" s="51">
        <v>1</v>
      </c>
      <c r="Z157" s="51">
        <v>1</v>
      </c>
      <c r="AA157" s="51">
        <v>1</v>
      </c>
      <c r="AB157" s="51">
        <v>1</v>
      </c>
      <c r="AC157" s="74">
        <v>2022</v>
      </c>
      <c r="AD157" s="166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</row>
    <row r="158" spans="1:61" s="50" customFormat="1" ht="15">
      <c r="A158" s="61"/>
      <c r="B158" s="61"/>
      <c r="C158" s="62"/>
      <c r="D158" s="66"/>
      <c r="E158" s="66"/>
      <c r="F158" s="66"/>
      <c r="G158" s="66"/>
      <c r="H158" s="66"/>
      <c r="I158" s="67"/>
      <c r="J158" s="67"/>
      <c r="K158" s="67"/>
      <c r="L158" s="67"/>
      <c r="M158" s="67"/>
      <c r="N158" s="67"/>
      <c r="O158" s="67"/>
      <c r="P158" s="68"/>
      <c r="Q158" s="69"/>
      <c r="R158" s="69"/>
      <c r="S158" s="69"/>
      <c r="T158" s="124"/>
      <c r="U158" s="96" t="s">
        <v>149</v>
      </c>
      <c r="V158" s="100" t="s">
        <v>36</v>
      </c>
      <c r="W158" s="156">
        <v>8</v>
      </c>
      <c r="X158" s="156">
        <v>12</v>
      </c>
      <c r="Y158" s="156">
        <v>16</v>
      </c>
      <c r="Z158" s="156">
        <v>16</v>
      </c>
      <c r="AA158" s="156">
        <v>20</v>
      </c>
      <c r="AB158" s="156">
        <f>SUM(W158:AA158)</f>
        <v>72</v>
      </c>
      <c r="AC158" s="74">
        <v>2022</v>
      </c>
      <c r="AD158" s="166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</row>
    <row r="160" ht="15">
      <c r="U160" s="174"/>
    </row>
    <row r="162" ht="15">
      <c r="U162" s="182"/>
    </row>
  </sheetData>
  <sheetProtection selectLockedCells="1" selectUnlockedCells="1"/>
  <mergeCells count="20">
    <mergeCell ref="H14:R15"/>
    <mergeCell ref="S13:T15"/>
    <mergeCell ref="A13:R13"/>
    <mergeCell ref="F14:G15"/>
    <mergeCell ref="A14:C15"/>
    <mergeCell ref="I11:AC11"/>
    <mergeCell ref="V13:V15"/>
    <mergeCell ref="AB13:AC14"/>
    <mergeCell ref="D14:E15"/>
    <mergeCell ref="U13:U15"/>
    <mergeCell ref="C8:AC8"/>
    <mergeCell ref="Z1:AC1"/>
    <mergeCell ref="C6:AC6"/>
    <mergeCell ref="W13:AA14"/>
    <mergeCell ref="C2:AC2"/>
    <mergeCell ref="C3:AC3"/>
    <mergeCell ref="C4:AC4"/>
    <mergeCell ref="C7:AC7"/>
    <mergeCell ref="I10:AC10"/>
    <mergeCell ref="C5:AC5"/>
  </mergeCells>
  <printOptions horizontalCentered="1"/>
  <pageMargins left="0.19652777777777777" right="0.19652777777777777" top="0.39375" bottom="0.19652777777777777" header="0.5118055555555555" footer="0.5118055555555555"/>
  <pageSetup firstPageNumber="34" useFirstPageNumber="1" fitToHeight="0" fitToWidth="1" horizontalDpi="300" verticalDpi="3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.8515625" style="0" customWidth="1"/>
    <col min="2" max="2" width="26.57421875" style="0" customWidth="1"/>
    <col min="3" max="3" width="12.00390625" style="0" customWidth="1"/>
    <col min="4" max="4" width="11.7109375" style="0" customWidth="1"/>
    <col min="5" max="5" width="11.28125" style="0" customWidth="1"/>
    <col min="6" max="6" width="11.140625" style="0" customWidth="1"/>
    <col min="7" max="7" width="11.00390625" style="0" customWidth="1"/>
    <col min="8" max="8" width="13.00390625" style="0" customWidth="1"/>
  </cols>
  <sheetData>
    <row r="2" spans="1:8" ht="15">
      <c r="A2" s="210" t="s">
        <v>106</v>
      </c>
      <c r="B2" s="210" t="s">
        <v>107</v>
      </c>
      <c r="C2" s="213" t="s">
        <v>112</v>
      </c>
      <c r="D2" s="213"/>
      <c r="E2" s="213"/>
      <c r="F2" s="213"/>
      <c r="G2" s="213"/>
      <c r="H2" s="213"/>
    </row>
    <row r="3" spans="1:8" ht="15">
      <c r="A3" s="211"/>
      <c r="B3" s="211"/>
      <c r="C3" s="214" t="s">
        <v>34</v>
      </c>
      <c r="D3" s="214" t="s">
        <v>68</v>
      </c>
      <c r="E3" s="214" t="s">
        <v>69</v>
      </c>
      <c r="F3" s="214" t="s">
        <v>70</v>
      </c>
      <c r="G3" s="214" t="s">
        <v>71</v>
      </c>
      <c r="H3" s="214" t="s">
        <v>108</v>
      </c>
    </row>
    <row r="4" spans="1:8" ht="15">
      <c r="A4" s="212"/>
      <c r="B4" s="212"/>
      <c r="C4" s="214"/>
      <c r="D4" s="214"/>
      <c r="E4" s="214"/>
      <c r="F4" s="214"/>
      <c r="G4" s="214"/>
      <c r="H4" s="214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109</v>
      </c>
      <c r="C6" s="9">
        <f>C7+C8+C9+C10</f>
        <v>518063.46</v>
      </c>
      <c r="D6" s="9">
        <f>D7+D8+D9+D10</f>
        <v>514670.3</v>
      </c>
      <c r="E6" s="9">
        <f>E7+E8+E9+E10</f>
        <v>512809.2</v>
      </c>
      <c r="F6" s="9">
        <f>F7+F8+F9+F10</f>
        <v>107975.7</v>
      </c>
      <c r="G6" s="9">
        <f>G7+G8+G9+G10</f>
        <v>107975.7</v>
      </c>
      <c r="H6" s="9">
        <f>SUM(C6:G6)</f>
        <v>1761494.3599999999</v>
      </c>
    </row>
    <row r="7" spans="1:8" ht="102" customHeight="1">
      <c r="A7" s="4">
        <v>2</v>
      </c>
      <c r="B7" s="3" t="s">
        <v>114</v>
      </c>
      <c r="C7" s="9">
        <f>'Приложение 3'!W53</f>
        <v>499780.46</v>
      </c>
      <c r="D7" s="9">
        <f>'Приложение 3'!X53</f>
        <v>496387.3</v>
      </c>
      <c r="E7" s="9">
        <f>'Приложение 3'!Y53</f>
        <v>494526.2</v>
      </c>
      <c r="F7" s="9">
        <f>'Приложение 3'!Z53</f>
        <v>89692.7</v>
      </c>
      <c r="G7" s="9">
        <f>'Приложение 3'!AA53</f>
        <v>89692.7</v>
      </c>
      <c r="H7" s="9">
        <f>SUM(C7:G7)</f>
        <v>1670079.3599999999</v>
      </c>
    </row>
    <row r="8" spans="1:8" ht="59.25" customHeight="1">
      <c r="A8" s="4">
        <v>3</v>
      </c>
      <c r="B8" s="6" t="s">
        <v>115</v>
      </c>
      <c r="C8" s="9">
        <f>'Приложение 3'!W66</f>
        <v>5078</v>
      </c>
      <c r="D8" s="9">
        <f>'Приложение 3'!X66</f>
        <v>5078</v>
      </c>
      <c r="E8" s="9">
        <f>'Приложение 3'!Y66</f>
        <v>5078</v>
      </c>
      <c r="F8" s="9">
        <f>'Приложение 3'!Z66</f>
        <v>5078</v>
      </c>
      <c r="G8" s="9">
        <f>'Приложение 3'!AA66</f>
        <v>5078</v>
      </c>
      <c r="H8" s="9">
        <f>SUM(C8:G8)</f>
        <v>25390</v>
      </c>
    </row>
    <row r="9" spans="1:8" ht="55.5" customHeight="1">
      <c r="A9" s="4">
        <v>4</v>
      </c>
      <c r="B9" s="3" t="s">
        <v>116</v>
      </c>
      <c r="C9" s="9">
        <f>'Приложение 3'!W79</f>
        <v>0</v>
      </c>
      <c r="D9" s="9">
        <f>'Приложение 3'!X79</f>
        <v>0</v>
      </c>
      <c r="E9" s="9">
        <f>'Приложение 3'!Y79</f>
        <v>0</v>
      </c>
      <c r="F9" s="9">
        <f>'Приложение 3'!Z79</f>
        <v>0</v>
      </c>
      <c r="G9" s="9">
        <f>'Приложение 3'!AA79</f>
        <v>0</v>
      </c>
      <c r="H9" s="9">
        <f>SUM(C9:G9)</f>
        <v>0</v>
      </c>
    </row>
    <row r="10" spans="1:8" ht="71.25" customHeight="1">
      <c r="A10" s="4">
        <v>5</v>
      </c>
      <c r="B10" s="5" t="s">
        <v>117</v>
      </c>
      <c r="C10" s="9">
        <f>'Приложение 3'!W89</f>
        <v>13205</v>
      </c>
      <c r="D10" s="9">
        <f>'Приложение 3'!X89</f>
        <v>13205</v>
      </c>
      <c r="E10" s="9">
        <f>'Приложение 3'!Y89</f>
        <v>13205</v>
      </c>
      <c r="F10" s="9">
        <f>'Приложение 3'!Z89</f>
        <v>13205</v>
      </c>
      <c r="G10" s="9">
        <f>'Приложение 3'!AA89</f>
        <v>13205</v>
      </c>
      <c r="H10" s="9">
        <f>SUM(C10:G10)</f>
        <v>66025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2" sqref="A2:H9"/>
    </sheetView>
  </sheetViews>
  <sheetFormatPr defaultColWidth="9.140625" defaultRowHeight="15"/>
  <cols>
    <col min="1" max="1" width="3.57421875" style="0" bestFit="1" customWidth="1"/>
    <col min="2" max="2" width="23.140625" style="0" customWidth="1"/>
    <col min="3" max="7" width="11.28125" style="0" bestFit="1" customWidth="1"/>
    <col min="8" max="8" width="12.8515625" style="0" customWidth="1"/>
  </cols>
  <sheetData>
    <row r="2" spans="1:8" ht="15">
      <c r="A2" s="210" t="s">
        <v>106</v>
      </c>
      <c r="B2" s="210" t="s">
        <v>107</v>
      </c>
      <c r="C2" s="213" t="s">
        <v>112</v>
      </c>
      <c r="D2" s="213"/>
      <c r="E2" s="213"/>
      <c r="F2" s="213"/>
      <c r="G2" s="213"/>
      <c r="H2" s="213"/>
    </row>
    <row r="3" spans="1:8" ht="15">
      <c r="A3" s="211"/>
      <c r="B3" s="211"/>
      <c r="C3" s="214" t="s">
        <v>34</v>
      </c>
      <c r="D3" s="214" t="s">
        <v>68</v>
      </c>
      <c r="E3" s="214" t="s">
        <v>69</v>
      </c>
      <c r="F3" s="214" t="s">
        <v>70</v>
      </c>
      <c r="G3" s="214" t="s">
        <v>71</v>
      </c>
      <c r="H3" s="214" t="s">
        <v>108</v>
      </c>
    </row>
    <row r="4" spans="1:8" ht="15">
      <c r="A4" s="212"/>
      <c r="B4" s="212"/>
      <c r="C4" s="214"/>
      <c r="D4" s="214"/>
      <c r="E4" s="214"/>
      <c r="F4" s="214"/>
      <c r="G4" s="214"/>
      <c r="H4" s="214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109</v>
      </c>
      <c r="C6" s="7">
        <f>C7+C8+C9</f>
        <v>382131.4</v>
      </c>
      <c r="D6" s="7">
        <f>D7+D8+D9</f>
        <v>389503.4</v>
      </c>
      <c r="E6" s="7">
        <f>E7+E8+E9</f>
        <v>387503.4</v>
      </c>
      <c r="F6" s="7">
        <f>F7+F8+F9</f>
        <v>193938</v>
      </c>
      <c r="G6" s="7">
        <f>G7+G8+G9</f>
        <v>193938</v>
      </c>
      <c r="H6" s="7">
        <f>SUM(C6:G6)</f>
        <v>1547014.2000000002</v>
      </c>
    </row>
    <row r="7" spans="1:8" ht="82.5" customHeight="1">
      <c r="A7" s="4">
        <v>2</v>
      </c>
      <c r="B7" s="3" t="s">
        <v>110</v>
      </c>
      <c r="C7" s="7">
        <f>'Приложение 3'!W25</f>
        <v>177938</v>
      </c>
      <c r="D7" s="7">
        <f>'Приложение 3'!X25</f>
        <v>182938</v>
      </c>
      <c r="E7" s="7">
        <f>'Приложение 3'!Y25</f>
        <v>182938</v>
      </c>
      <c r="F7" s="7">
        <f>'Приложение 3'!Z25</f>
        <v>182938</v>
      </c>
      <c r="G7" s="7">
        <f>'Приложение 3'!AA25</f>
        <v>182938</v>
      </c>
      <c r="H7" s="7">
        <f>SUM(C7:G7)</f>
        <v>909690</v>
      </c>
    </row>
    <row r="8" spans="1:8" ht="106.5" customHeight="1">
      <c r="A8" s="4">
        <v>3</v>
      </c>
      <c r="B8" s="6" t="s">
        <v>113</v>
      </c>
      <c r="C8" s="7">
        <f>'Приложение 3'!W33</f>
        <v>193879.4</v>
      </c>
      <c r="D8" s="7">
        <f>'Приложение 3'!X33</f>
        <v>193565.4</v>
      </c>
      <c r="E8" s="7">
        <f>'Приложение 3'!Y33</f>
        <v>193565.4</v>
      </c>
      <c r="F8" s="7">
        <f>'Приложение 3'!Z33</f>
        <v>0</v>
      </c>
      <c r="G8" s="7">
        <f>'Приложение 3'!AA33</f>
        <v>0</v>
      </c>
      <c r="H8" s="7">
        <f>SUM(C8:G8)</f>
        <v>581010.2</v>
      </c>
    </row>
    <row r="9" spans="1:8" ht="77.25" customHeight="1">
      <c r="A9" s="4">
        <v>4</v>
      </c>
      <c r="B9" s="3" t="s">
        <v>111</v>
      </c>
      <c r="C9" s="7">
        <f>'Приложение 3'!W44</f>
        <v>10314</v>
      </c>
      <c r="D9" s="7">
        <f>'Приложение 3'!X44</f>
        <v>13000</v>
      </c>
      <c r="E9" s="7">
        <f>'Приложение 3'!Y44</f>
        <v>11000</v>
      </c>
      <c r="F9" s="7">
        <f>'Приложение 3'!Z44</f>
        <v>11000</v>
      </c>
      <c r="G9" s="7">
        <f>'Приложение 3'!AA44</f>
        <v>11000</v>
      </c>
      <c r="H9" s="7">
        <f>SUM(C9:G9)</f>
        <v>56314</v>
      </c>
    </row>
    <row r="10" spans="3:8" ht="15">
      <c r="C10" s="8"/>
      <c r="D10" s="8"/>
      <c r="E10" s="8"/>
      <c r="F10" s="8"/>
      <c r="G10" s="8"/>
      <c r="H10" s="8"/>
    </row>
  </sheetData>
  <sheetProtection/>
  <mergeCells count="9">
    <mergeCell ref="C3:C4"/>
    <mergeCell ref="D3:D4"/>
    <mergeCell ref="E3:E4"/>
    <mergeCell ref="F3:F4"/>
    <mergeCell ref="G3:G4"/>
    <mergeCell ref="A2:A4"/>
    <mergeCell ref="C2:H2"/>
    <mergeCell ref="H3:H4"/>
    <mergeCell ref="B2:B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6" sqref="C6:H8"/>
    </sheetView>
  </sheetViews>
  <sheetFormatPr defaultColWidth="9.140625" defaultRowHeight="15"/>
  <cols>
    <col min="1" max="1" width="3.57421875" style="0" customWidth="1"/>
    <col min="2" max="2" width="28.00390625" style="0" customWidth="1"/>
    <col min="3" max="7" width="10.421875" style="0" bestFit="1" customWidth="1"/>
    <col min="8" max="8" width="11.28125" style="0" bestFit="1" customWidth="1"/>
  </cols>
  <sheetData>
    <row r="2" spans="1:8" ht="15">
      <c r="A2" s="210" t="s">
        <v>106</v>
      </c>
      <c r="B2" s="210" t="s">
        <v>107</v>
      </c>
      <c r="C2" s="213" t="s">
        <v>112</v>
      </c>
      <c r="D2" s="213"/>
      <c r="E2" s="213"/>
      <c r="F2" s="213"/>
      <c r="G2" s="213"/>
      <c r="H2" s="213"/>
    </row>
    <row r="3" spans="1:8" ht="15">
      <c r="A3" s="211"/>
      <c r="B3" s="211"/>
      <c r="C3" s="213" t="s">
        <v>34</v>
      </c>
      <c r="D3" s="213" t="s">
        <v>68</v>
      </c>
      <c r="E3" s="213" t="s">
        <v>69</v>
      </c>
      <c r="F3" s="213" t="s">
        <v>70</v>
      </c>
      <c r="G3" s="213" t="s">
        <v>71</v>
      </c>
      <c r="H3" s="213" t="s">
        <v>108</v>
      </c>
    </row>
    <row r="4" spans="1:8" ht="15">
      <c r="A4" s="212"/>
      <c r="B4" s="212"/>
      <c r="C4" s="213"/>
      <c r="D4" s="213"/>
      <c r="E4" s="213"/>
      <c r="F4" s="213"/>
      <c r="G4" s="213"/>
      <c r="H4" s="213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109</v>
      </c>
      <c r="C6" s="9">
        <f>C7+C8</f>
        <v>75709</v>
      </c>
      <c r="D6" s="9">
        <f>D7+D8</f>
        <v>76226</v>
      </c>
      <c r="E6" s="9">
        <f>E7+E8</f>
        <v>76226</v>
      </c>
      <c r="F6" s="9">
        <f>F7+F8</f>
        <v>76226</v>
      </c>
      <c r="G6" s="9">
        <f>G7+G8</f>
        <v>76226</v>
      </c>
      <c r="H6" s="9">
        <f>SUM(C6:G6)</f>
        <v>380613</v>
      </c>
    </row>
    <row r="7" spans="1:8" ht="95.25" customHeight="1">
      <c r="A7" s="4">
        <v>2</v>
      </c>
      <c r="B7" s="3" t="s">
        <v>118</v>
      </c>
      <c r="C7" s="9">
        <f>'Приложение 3'!W100</f>
        <v>74947</v>
      </c>
      <c r="D7" s="9">
        <f>'Приложение 3'!X100</f>
        <v>75464</v>
      </c>
      <c r="E7" s="9">
        <f>'Приложение 3'!Y100</f>
        <v>75464</v>
      </c>
      <c r="F7" s="9">
        <f>'Приложение 3'!Z100</f>
        <v>75464</v>
      </c>
      <c r="G7" s="9">
        <f>'Приложение 3'!AA100</f>
        <v>75464</v>
      </c>
      <c r="H7" s="9">
        <f>SUM(C7:G7)</f>
        <v>376803</v>
      </c>
    </row>
    <row r="8" spans="1:8" ht="51.75" customHeight="1">
      <c r="A8" s="4">
        <v>3</v>
      </c>
      <c r="B8" s="3" t="s">
        <v>119</v>
      </c>
      <c r="C8" s="9">
        <f>'Приложение 3'!W106</f>
        <v>762</v>
      </c>
      <c r="D8" s="9">
        <f>'Приложение 3'!X106</f>
        <v>762</v>
      </c>
      <c r="E8" s="9">
        <f>'Приложение 3'!Y106</f>
        <v>762</v>
      </c>
      <c r="F8" s="9">
        <f>'Приложение 3'!Z106</f>
        <v>762</v>
      </c>
      <c r="G8" s="9">
        <f>'Приложение 3'!AA106</f>
        <v>762</v>
      </c>
      <c r="H8" s="9">
        <f>SUM(C8:G8)</f>
        <v>3810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6" sqref="C6:H8"/>
    </sheetView>
  </sheetViews>
  <sheetFormatPr defaultColWidth="9.140625" defaultRowHeight="15"/>
  <cols>
    <col min="1" max="1" width="4.28125" style="0" customWidth="1"/>
    <col min="2" max="2" width="28.00390625" style="0" customWidth="1"/>
    <col min="3" max="7" width="9.28125" style="0" bestFit="1" customWidth="1"/>
    <col min="8" max="8" width="9.57421875" style="0" bestFit="1" customWidth="1"/>
  </cols>
  <sheetData>
    <row r="2" spans="1:8" ht="15">
      <c r="A2" s="210" t="s">
        <v>106</v>
      </c>
      <c r="B2" s="210" t="s">
        <v>107</v>
      </c>
      <c r="C2" s="213" t="s">
        <v>112</v>
      </c>
      <c r="D2" s="213"/>
      <c r="E2" s="213"/>
      <c r="F2" s="213"/>
      <c r="G2" s="213"/>
      <c r="H2" s="213"/>
    </row>
    <row r="3" spans="1:8" ht="15">
      <c r="A3" s="211"/>
      <c r="B3" s="211"/>
      <c r="C3" s="213" t="s">
        <v>34</v>
      </c>
      <c r="D3" s="213" t="s">
        <v>68</v>
      </c>
      <c r="E3" s="213" t="s">
        <v>69</v>
      </c>
      <c r="F3" s="213" t="s">
        <v>70</v>
      </c>
      <c r="G3" s="213" t="s">
        <v>71</v>
      </c>
      <c r="H3" s="213" t="s">
        <v>108</v>
      </c>
    </row>
    <row r="4" spans="1:8" ht="15">
      <c r="A4" s="212"/>
      <c r="B4" s="212"/>
      <c r="C4" s="213"/>
      <c r="D4" s="213"/>
      <c r="E4" s="213"/>
      <c r="F4" s="213"/>
      <c r="G4" s="213"/>
      <c r="H4" s="213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109</v>
      </c>
      <c r="C6" s="7">
        <f>C7+C8</f>
        <v>500</v>
      </c>
      <c r="D6" s="7">
        <f>D7+D8</f>
        <v>500</v>
      </c>
      <c r="E6" s="7">
        <f>E7+E8</f>
        <v>500</v>
      </c>
      <c r="F6" s="7">
        <f>F7+F8</f>
        <v>500</v>
      </c>
      <c r="G6" s="7">
        <f>G7+G8</f>
        <v>500</v>
      </c>
      <c r="H6" s="7">
        <f>SUM(C6:G6)</f>
        <v>2500</v>
      </c>
    </row>
    <row r="7" spans="1:8" ht="48">
      <c r="A7" s="4">
        <v>2</v>
      </c>
      <c r="B7" s="3" t="s">
        <v>121</v>
      </c>
      <c r="C7" s="7">
        <f>'Приложение 3'!W115</f>
        <v>500</v>
      </c>
      <c r="D7" s="7">
        <f>'Приложение 3'!X115</f>
        <v>500</v>
      </c>
      <c r="E7" s="7">
        <f>'Приложение 3'!Y115</f>
        <v>500</v>
      </c>
      <c r="F7" s="7">
        <f>'Приложение 3'!Z115</f>
        <v>500</v>
      </c>
      <c r="G7" s="7">
        <f>'Приложение 3'!AA115</f>
        <v>500</v>
      </c>
      <c r="H7" s="7">
        <f>SUM(C7:G7)</f>
        <v>2500</v>
      </c>
    </row>
    <row r="8" spans="1:8" ht="36">
      <c r="A8" s="4">
        <v>3</v>
      </c>
      <c r="B8" s="3" t="s">
        <v>122</v>
      </c>
      <c r="C8" s="7">
        <f>'Приложение 3'!W121</f>
        <v>0</v>
      </c>
      <c r="D8" s="7">
        <f>'Приложение 3'!X121</f>
        <v>0</v>
      </c>
      <c r="E8" s="7">
        <f>'Приложение 3'!Y121</f>
        <v>0</v>
      </c>
      <c r="F8" s="7">
        <f>'Приложение 3'!Z121</f>
        <v>0</v>
      </c>
      <c r="G8" s="7">
        <f>'Приложение 3'!AA121</f>
        <v>0</v>
      </c>
      <c r="H8" s="7">
        <f>SUM(C8:G8)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6" sqref="C6:H8"/>
    </sheetView>
  </sheetViews>
  <sheetFormatPr defaultColWidth="9.140625" defaultRowHeight="15"/>
  <cols>
    <col min="1" max="1" width="4.28125" style="0" customWidth="1"/>
    <col min="2" max="2" width="28.00390625" style="0" customWidth="1"/>
    <col min="3" max="7" width="9.57421875" style="0" bestFit="1" customWidth="1"/>
    <col min="8" max="8" width="10.421875" style="0" bestFit="1" customWidth="1"/>
  </cols>
  <sheetData>
    <row r="2" spans="1:8" ht="15">
      <c r="A2" s="210" t="s">
        <v>106</v>
      </c>
      <c r="B2" s="210" t="s">
        <v>107</v>
      </c>
      <c r="C2" s="213" t="s">
        <v>112</v>
      </c>
      <c r="D2" s="213"/>
      <c r="E2" s="213"/>
      <c r="F2" s="213"/>
      <c r="G2" s="213"/>
      <c r="H2" s="213"/>
    </row>
    <row r="3" spans="1:8" ht="15">
      <c r="A3" s="211"/>
      <c r="B3" s="211"/>
      <c r="C3" s="213" t="s">
        <v>34</v>
      </c>
      <c r="D3" s="213" t="s">
        <v>68</v>
      </c>
      <c r="E3" s="213" t="s">
        <v>69</v>
      </c>
      <c r="F3" s="213" t="s">
        <v>70</v>
      </c>
      <c r="G3" s="213" t="s">
        <v>71</v>
      </c>
      <c r="H3" s="213" t="s">
        <v>108</v>
      </c>
    </row>
    <row r="4" spans="1:8" ht="15">
      <c r="A4" s="212"/>
      <c r="B4" s="212"/>
      <c r="C4" s="213"/>
      <c r="D4" s="213"/>
      <c r="E4" s="213"/>
      <c r="F4" s="213"/>
      <c r="G4" s="213"/>
      <c r="H4" s="213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109</v>
      </c>
      <c r="C6" s="7">
        <f>C7+C8</f>
        <v>5117</v>
      </c>
      <c r="D6" s="7">
        <f>D7+D8</f>
        <v>5117</v>
      </c>
      <c r="E6" s="7">
        <f>E7+E8</f>
        <v>5117</v>
      </c>
      <c r="F6" s="7">
        <f>F7+F8</f>
        <v>5117</v>
      </c>
      <c r="G6" s="7">
        <f>G7+G8</f>
        <v>5117</v>
      </c>
      <c r="H6" s="7">
        <f>SUM(C6:G6)</f>
        <v>25585</v>
      </c>
    </row>
    <row r="7" spans="1:8" ht="59.25" customHeight="1">
      <c r="A7" s="4">
        <v>2</v>
      </c>
      <c r="B7" s="3" t="s">
        <v>123</v>
      </c>
      <c r="C7" s="7">
        <f>'Приложение 3'!W129</f>
        <v>5117</v>
      </c>
      <c r="D7" s="7">
        <f>'Приложение 3'!X129</f>
        <v>5117</v>
      </c>
      <c r="E7" s="7">
        <f>'Приложение 3'!Y129</f>
        <v>5117</v>
      </c>
      <c r="F7" s="7">
        <f>'Приложение 3'!Z129</f>
        <v>5117</v>
      </c>
      <c r="G7" s="7">
        <f>'Приложение 3'!AA129</f>
        <v>5117</v>
      </c>
      <c r="H7" s="7">
        <f>SUM(C7:G7)</f>
        <v>25585</v>
      </c>
    </row>
    <row r="8" spans="1:8" ht="60">
      <c r="A8" s="4">
        <v>3</v>
      </c>
      <c r="B8" s="3" t="s">
        <v>124</v>
      </c>
      <c r="C8" s="7">
        <f>'Приложение 3'!W137</f>
        <v>0</v>
      </c>
      <c r="D8" s="7">
        <f>'Приложение 3'!X137</f>
        <v>0</v>
      </c>
      <c r="E8" s="7">
        <f>'Приложение 3'!Y137</f>
        <v>0</v>
      </c>
      <c r="F8" s="7">
        <f>'Приложение 3'!Z137</f>
        <v>0</v>
      </c>
      <c r="G8" s="7">
        <f>'Приложение 3'!AA137</f>
        <v>0</v>
      </c>
      <c r="H8" s="7">
        <f>SUM(C8:G8)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6" sqref="C6:H7"/>
    </sheetView>
  </sheetViews>
  <sheetFormatPr defaultColWidth="9.140625" defaultRowHeight="15"/>
  <cols>
    <col min="1" max="1" width="4.28125" style="0" customWidth="1"/>
    <col min="2" max="2" width="28.00390625" style="0" customWidth="1"/>
    <col min="3" max="3" width="12.00390625" style="0" customWidth="1"/>
    <col min="4" max="7" width="9.57421875" style="0" bestFit="1" customWidth="1"/>
    <col min="8" max="8" width="10.421875" style="0" bestFit="1" customWidth="1"/>
  </cols>
  <sheetData>
    <row r="2" spans="1:8" ht="15">
      <c r="A2" s="210" t="s">
        <v>106</v>
      </c>
      <c r="B2" s="210" t="s">
        <v>107</v>
      </c>
      <c r="C2" s="213" t="s">
        <v>112</v>
      </c>
      <c r="D2" s="213"/>
      <c r="E2" s="213"/>
      <c r="F2" s="213"/>
      <c r="G2" s="213"/>
      <c r="H2" s="213"/>
    </row>
    <row r="3" spans="1:8" ht="15">
      <c r="A3" s="211"/>
      <c r="B3" s="211"/>
      <c r="C3" s="213" t="s">
        <v>34</v>
      </c>
      <c r="D3" s="213" t="s">
        <v>68</v>
      </c>
      <c r="E3" s="213" t="s">
        <v>69</v>
      </c>
      <c r="F3" s="213" t="s">
        <v>70</v>
      </c>
      <c r="G3" s="213" t="s">
        <v>71</v>
      </c>
      <c r="H3" s="213" t="s">
        <v>108</v>
      </c>
    </row>
    <row r="4" spans="1:8" ht="15">
      <c r="A4" s="212"/>
      <c r="B4" s="212"/>
      <c r="C4" s="213"/>
      <c r="D4" s="213"/>
      <c r="E4" s="213"/>
      <c r="F4" s="213"/>
      <c r="G4" s="213"/>
      <c r="H4" s="213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109</v>
      </c>
      <c r="C6" s="9">
        <f>C7</f>
        <v>8451.099999999999</v>
      </c>
      <c r="D6" s="9">
        <f>D7</f>
        <v>8451.099999999999</v>
      </c>
      <c r="E6" s="9">
        <f>E7</f>
        <v>8451.099999999999</v>
      </c>
      <c r="F6" s="9">
        <f>F7</f>
        <v>8451.099999999999</v>
      </c>
      <c r="G6" s="9">
        <f>G7</f>
        <v>8451.099999999999</v>
      </c>
      <c r="H6" s="9">
        <f>SUM(C6:G6)</f>
        <v>42255.49999999999</v>
      </c>
    </row>
    <row r="7" spans="1:8" ht="36">
      <c r="A7" s="4">
        <v>2</v>
      </c>
      <c r="B7" s="3" t="s">
        <v>125</v>
      </c>
      <c r="C7" s="9">
        <f>'Приложение 3'!W145</f>
        <v>8451.099999999999</v>
      </c>
      <c r="D7" s="9">
        <f>'Приложение 3'!X145</f>
        <v>8451.099999999999</v>
      </c>
      <c r="E7" s="9">
        <f>'Приложение 3'!Y145</f>
        <v>8451.099999999999</v>
      </c>
      <c r="F7" s="9">
        <f>'Приложение 3'!Z145</f>
        <v>8451.099999999999</v>
      </c>
      <c r="G7" s="9">
        <f>'Приложение 3'!AA145</f>
        <v>8451.099999999999</v>
      </c>
      <c r="H7" s="9">
        <f>SUM(C7:G7)</f>
        <v>42255.49999999999</v>
      </c>
    </row>
    <row r="8" spans="1:8" ht="24">
      <c r="A8" s="4">
        <v>3</v>
      </c>
      <c r="B8" s="3" t="s">
        <v>139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user</cp:lastModifiedBy>
  <cp:lastPrinted>2017-12-01T09:27:09Z</cp:lastPrinted>
  <dcterms:created xsi:type="dcterms:W3CDTF">2017-09-26T12:15:14Z</dcterms:created>
  <dcterms:modified xsi:type="dcterms:W3CDTF">2017-12-01T09:32:06Z</dcterms:modified>
  <cp:category/>
  <cp:version/>
  <cp:contentType/>
  <cp:contentStatus/>
</cp:coreProperties>
</file>