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Excel_BuiltIn_Print_Titles" localSheetId="0">'Приложение 1'!$A$18:$IP$20</definedName>
    <definedName name="_xlnm.Print_Titles" localSheetId="0">'Приложение 1'!$18:$20</definedName>
    <definedName name="_xlnm.Print_Area" localSheetId="0">'Приложение 1'!$A$1:$Z$62</definedName>
  </definedNames>
  <calcPr fullCalcOnLoad="1"/>
</workbook>
</file>

<file path=xl/sharedStrings.xml><?xml version="1.0" encoding="utf-8"?>
<sst xmlns="http://schemas.openxmlformats.org/spreadsheetml/2006/main" count="111" uniqueCount="76">
  <si>
    <t>к Муниципальной программе МО «Конаковский район» Тверской области «Развитие малого и среднего предпринимательства в Конаковском районе» на 2018 - 2022 годы</t>
  </si>
  <si>
    <t>Характеристика   муниципальной   программы  МО «Конаковский район»  Тверской области</t>
  </si>
  <si>
    <t>«Развитие малого и среднего предпринимательства в Конаковском районе» на 2018 - 2022 годы</t>
  </si>
  <si>
    <t>(наименование муниципальной  программы)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</si>
  <si>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</si>
  <si>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 xml:space="preserve">                                 Администратор муниципальной программы МО «Конаковский район» Тверской области - отдел экономики администрации Конаковского района Тверской области                                                                                                                                                                                                        </t>
  </si>
  <si>
    <t>Исполнители муниципальной программы МО «Конаковский район» Тверской области - отдел экономики администрации Конаковского района Тверской области, Комитет по управлению имуществом и земельным отношениям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</si>
  <si>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</si>
  <si>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</si>
  <si>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</si>
  <si>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</si>
  <si>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</si>
  <si>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</si>
  <si>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</si>
  <si>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</si>
  <si>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</si>
  <si>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</si>
  <si>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</si>
  <si>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</si>
  <si>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</si>
  <si>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</si>
  <si>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</si>
  <si>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</si>
  <si>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</si>
  <si>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</si>
  <si>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</si>
  <si>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 xml:space="preserve">Программа , всего </t>
  </si>
  <si>
    <t>тыс. рублей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</si>
  <si>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"Обеспечение сбалансированного экономического роста Конаковского района Тверской области"</t>
    </r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</si>
  <si>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</si>
  <si>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"Увеличение количества субъектов малого и среднего предпринимательства"</t>
    </r>
  </si>
  <si>
    <t>единиц</t>
  </si>
  <si>
    <t>%</t>
  </si>
  <si>
    <r>
      <rPr>
        <b/>
        <sz val="12"/>
        <rFont val="Times New Roman"/>
        <family val="1"/>
      </rPr>
      <t xml:space="preserve">Подпрограмма  </t>
    </r>
    <r>
      <rPr>
        <sz val="12"/>
        <rFont val="Times New Roman"/>
        <family val="1"/>
      </rPr>
      <t xml:space="preserve"> "Содействие развитию субъектов малого и среднего предпринимательства в Конаковском районе"</t>
    </r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</si>
  <si>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"Развитие форм и методов взаимодействия муниципальной власти и бизнес-сообщества"</t>
    </r>
  </si>
  <si>
    <r>
      <rPr>
        <b/>
        <sz val="12"/>
        <rFont val="Times New Roman"/>
        <family val="1"/>
      </rPr>
      <t>Показатель 1  "</t>
    </r>
    <r>
      <rPr>
        <sz val="12"/>
        <rFont val="Times New Roman"/>
        <family val="1"/>
      </rPr>
      <t>Количество субъектов малого и среднего предпринимательства, принявших участие в мероприятиях"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</si>
  <si>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проводимых мероприятий"</t>
    </r>
  </si>
  <si>
    <r>
      <rPr>
        <b/>
        <sz val="12"/>
        <rFont val="Times New Roman"/>
        <family val="1"/>
      </rPr>
      <t xml:space="preserve">Показатель 2 </t>
    </r>
    <r>
      <rPr>
        <sz val="12"/>
        <rFont val="Times New Roman"/>
        <family val="1"/>
      </rPr>
      <t>"Количество субъектов, принявших участие в проводимых мероприятиях"</t>
    </r>
  </si>
  <si>
    <t>да-1/
нет-0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</si>
  <si>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граждан, получивших консультации по вопросу предоставления поддержки"</t>
    </r>
  </si>
  <si>
    <t>Задача  2 "Создание положительного имиджа предпринимателей"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</si>
  <si>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субъектов, принявших участие в проводимых мероприятиях"</t>
    </r>
  </si>
  <si>
    <r>
      <rPr>
        <b/>
        <sz val="12"/>
        <rFont val="Times New Roman"/>
        <family val="1"/>
      </rPr>
      <t>Мероприятие   2.001</t>
    </r>
    <r>
      <rPr>
        <sz val="12"/>
        <rFont val="Times New Roman"/>
        <family val="1"/>
      </rPr>
      <t xml:space="preserve"> "«Организация и проведение ежегодного конкурса «Предприниматель года»"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</si>
  <si>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color indexed="8"/>
        <rFont val="Times New Roman"/>
        <family val="1"/>
      </rPr>
      <t>"Количество субъектов, принявших участие в конкурсе «Предприниматель года»"</t>
    </r>
  </si>
  <si>
    <r>
      <rPr>
        <b/>
        <sz val="12"/>
        <rFont val="Times New Roman"/>
        <family val="1"/>
      </rPr>
      <t>Показатель 1 "</t>
    </r>
    <r>
      <rPr>
        <sz val="12"/>
        <rFont val="Times New Roman"/>
        <family val="1"/>
      </rPr>
      <t>Количество информационных материалов по актуальным вопросам бизнеса, размещенных  на сайте администрации МО "Конаковский район"в информационно-телекоммуникационной сети Интернет»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</si>
  <si>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"Количество посещений  раздела «Малый и средний бизнес»"</t>
    </r>
  </si>
  <si>
    <t>Задача  3 "Расширение доступа субъектов малого и среднего предпринимательства к финансовым ресурсам"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</si>
  <si>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 малого и среднего предпринимательства, получивших финансовую поддержку"</t>
    </r>
  </si>
  <si>
    <r>
      <rPr>
        <b/>
        <sz val="12"/>
        <rFont val="Times New Roman"/>
        <family val="1"/>
      </rPr>
      <t xml:space="preserve">Мероприятие     3.001 </t>
    </r>
    <r>
      <rPr>
        <sz val="12"/>
        <rFont val="Times New Roman"/>
        <family val="1"/>
      </rPr>
      <t xml:space="preserve"> "Предоставление субсидий субъектам малого и среднего предпринимательства - производителям товаров, работ, услуг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</si>
  <si>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субъектов малого и среднего предпринимательства - производителей товаров, работ, услуг  - получателей субсидий,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</si>
  <si>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Мероприятие     3.002 </t>
    </r>
    <r>
      <rPr>
        <sz val="12"/>
        <rFont val="Times New Roman"/>
        <family val="1"/>
      </rPr>
      <t xml:space="preserve"> "Предоставление грантов начинающим предпринимателям на организацию собственного дела"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</si>
  <si>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"Количество начинающих предпринимателей, получателей субсидий на организацию собственного дела" </t>
    </r>
  </si>
  <si>
    <t>Задача  4  "Популяризация патентной системы налогообложения среди индивидуальных предпринимателей"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</si>
  <si>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"Количество индивидуальных предпринимателей выбравших патентную систему налогообложения"</t>
    </r>
  </si>
  <si>
    <r>
      <rPr>
        <b/>
        <sz val="12"/>
        <rFont val="Times New Roman"/>
        <family val="1"/>
      </rPr>
      <t xml:space="preserve">Мероприятие     4.001 </t>
    </r>
    <r>
      <rPr>
        <sz val="12"/>
        <rFont val="Times New Roman"/>
        <family val="1"/>
      </rPr>
      <t xml:space="preserve"> "Предоставление субсидий индивидуальным предпринимателям - производителям товаров, работ, услуг в целях возмещения части затрат на приобретение патента"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</si>
  <si>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индивидуальных предпринимателей - получателей субсидий"</t>
    </r>
  </si>
  <si>
    <r>
      <rPr>
        <b/>
        <sz val="12"/>
        <rFont val="Times New Roman"/>
        <family val="1"/>
      </rPr>
      <t>Административное мероприятие   4.001</t>
    </r>
    <r>
      <rPr>
        <sz val="12"/>
        <rFont val="Times New Roman"/>
        <family val="1"/>
      </rPr>
      <t xml:space="preserve"> "Ведение реестра субъектов малого и среднего предпринимательства - получателей поддержки"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</si>
  <si>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субъектов малого и среднего предпринимательства, получателей поддержки, занесенных ежегодно в Реестр"</t>
    </r>
  </si>
  <si>
    <t>Задача  5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</si>
  <si>
    <t>Показатель    1 "Количество субъектов малого и среднего предпринимательства и организаций, образующих инфраструктуру поддержки субъектов малого и среднего  предпринимательства, получивших имущественную поддержку"</t>
  </si>
  <si>
    <r>
      <rPr>
        <b/>
        <sz val="12"/>
        <color indexed="8"/>
        <rFont val="Times New Roman"/>
        <family val="1"/>
      </rPr>
      <t xml:space="preserve">Административное мероприятие     5.001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</si>
  <si>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субъектов малого и среднего предпринимательства - получивших имущественную поддержку"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</si>
  <si>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организаций, образующих инфраструктуру поддержки субъектов малого и среднего  предпринимательства - получивших имущественную поддержку"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</si>
  <si>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объектов муниципального имущества, свободного от прав третьих лиц внесенного в перечень"</t>
    </r>
  </si>
  <si>
    <r>
      <t xml:space="preserve">Административное мероприятие     5.002  </t>
    </r>
    <r>
      <rPr>
        <sz val="12"/>
        <color indexed="8"/>
        <rFont val="Times New Roman"/>
        <family val="1"/>
      </rPr>
      <t>"Оказание имущественной поддержки организациям, образующим инфраструктуру поддержки субъектов малого и среднего  предпринимательства"</t>
    </r>
  </si>
  <si>
    <r>
      <t xml:space="preserve">Мероприятие   1.001 </t>
    </r>
    <r>
      <rPr>
        <sz val="12"/>
        <rFont val="Times New Roman"/>
        <family val="1"/>
      </rPr>
      <t xml:space="preserve"> "Проведение семинаров, «круглых столов», совещаний по актуальным проблемам предпринимательства"</t>
    </r>
  </si>
  <si>
    <r>
      <t>Административное мероприятие   5.003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</si>
  <si>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r>
      <t xml:space="preserve">Административное мероприятие  1.001 </t>
    </r>
    <r>
      <rPr>
        <sz val="12"/>
        <rFont val="Times New Roman"/>
        <family val="1"/>
      </rPr>
      <t>"Оказание консультативной поддержки субъектам малого и среднего предпринимательства"</t>
    </r>
  </si>
  <si>
    <r>
      <t>Административное мероприятие   2.001 "</t>
    </r>
    <r>
      <rPr>
        <sz val="12"/>
        <rFont val="Times New Roman"/>
        <family val="1"/>
      </rPr>
      <t>Сопровождение раздела «Малый и средний бизнес» на сайте администрации МО "Конаковский район"в информационно-телекоммуникационной сети Интернет"</t>
    </r>
  </si>
  <si>
    <t>к Постановлению Администрации Конаковского района Тверской области</t>
  </si>
  <si>
    <t>"Приложение 1</t>
  </si>
  <si>
    <t>"</t>
  </si>
  <si>
    <r>
      <t xml:space="preserve">Показатель  2 </t>
    </r>
    <r>
      <rPr>
        <sz val="12"/>
        <rFont val="Times New Roman"/>
        <family val="1"/>
      </rPr>
      <t xml:space="preserve">  "Увеличение количества индивидуальных предпринимателей применяющих патентную систему налогообложения"</t>
    </r>
  </si>
  <si>
    <r>
      <t>Показатель 3  "</t>
    </r>
    <r>
      <rPr>
        <sz val="12"/>
        <rFont val="Times New Roman"/>
        <family val="1"/>
      </rPr>
      <t>Доля субъектов малого и среднего предпринимательства, принявших участие в мероприятиях, от общего числа зарегистрированных в Конаковском районе субъектов предпринимательства"</t>
    </r>
  </si>
  <si>
    <t>Приложение №3</t>
  </si>
  <si>
    <t xml:space="preserve">от                                      №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</si>
</sst>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8" borderId="0" applyNumberFormat="0" applyBorder="0" applyAlignment="0" applyProtection="0"/>
    <xf numFmtId="0" fontId="38" fillId="20" borderId="0" applyNumberFormat="0" applyBorder="0" applyAlignment="0" applyProtection="0"/>
    <xf numFmtId="0" fontId="0" fillId="14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2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64" fontId="31" fillId="43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vertical="top" wrapText="1"/>
    </xf>
    <xf numFmtId="164" fontId="31" fillId="0" borderId="10" xfId="0" applyNumberFormat="1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32" fillId="0" borderId="0" xfId="0" applyFont="1" applyAlignment="1">
      <alignment horizontal="right" indent="15"/>
    </xf>
    <xf numFmtId="0" fontId="32" fillId="0" borderId="0" xfId="0" applyFont="1" applyAlignment="1">
      <alignment horizontal="right"/>
    </xf>
    <xf numFmtId="0" fontId="25" fillId="44" borderId="10" xfId="0" applyFont="1" applyFill="1" applyBorder="1" applyAlignment="1">
      <alignment vertical="top" wrapText="1"/>
    </xf>
    <xf numFmtId="0" fontId="31" fillId="44" borderId="10" xfId="0" applyFont="1" applyFill="1" applyBorder="1" applyAlignment="1">
      <alignment horizontal="center" wrapText="1"/>
    </xf>
    <xf numFmtId="164" fontId="31" fillId="44" borderId="10" xfId="0" applyNumberFormat="1" applyFont="1" applyFill="1" applyBorder="1" applyAlignment="1">
      <alignment horizontal="center"/>
    </xf>
    <xf numFmtId="0" fontId="31" fillId="44" borderId="0" xfId="0" applyFont="1" applyFill="1" applyAlignment="1">
      <alignment horizontal="center"/>
    </xf>
    <xf numFmtId="0" fontId="31" fillId="44" borderId="10" xfId="0" applyFont="1" applyFill="1" applyBorder="1" applyAlignment="1">
      <alignment horizontal="center"/>
    </xf>
    <xf numFmtId="2" fontId="31" fillId="44" borderId="10" xfId="0" applyNumberFormat="1" applyFont="1" applyFill="1" applyBorder="1" applyAlignment="1">
      <alignment horizontal="center"/>
    </xf>
    <xf numFmtId="0" fontId="25" fillId="44" borderId="13" xfId="0" applyFont="1" applyFill="1" applyBorder="1" applyAlignment="1">
      <alignment vertical="top" wrapText="1"/>
    </xf>
    <xf numFmtId="0" fontId="31" fillId="44" borderId="13" xfId="0" applyFont="1" applyFill="1" applyBorder="1" applyAlignment="1">
      <alignment horizontal="center" wrapText="1"/>
    </xf>
    <xf numFmtId="1" fontId="31" fillId="44" borderId="13" xfId="0" applyNumberFormat="1" applyFont="1" applyFill="1" applyBorder="1" applyAlignment="1">
      <alignment horizontal="center"/>
    </xf>
    <xf numFmtId="164" fontId="31" fillId="44" borderId="10" xfId="0" applyNumberFormat="1" applyFont="1" applyFill="1" applyBorder="1" applyAlignment="1">
      <alignment horizontal="center" wrapText="1"/>
    </xf>
    <xf numFmtId="0" fontId="25" fillId="44" borderId="14" xfId="0" applyFont="1" applyFill="1" applyBorder="1" applyAlignment="1">
      <alignment vertical="top" wrapText="1"/>
    </xf>
    <xf numFmtId="0" fontId="31" fillId="44" borderId="14" xfId="0" applyFont="1" applyFill="1" applyBorder="1" applyAlignment="1">
      <alignment horizontal="center" wrapText="1"/>
    </xf>
    <xf numFmtId="164" fontId="31" fillId="44" borderId="14" xfId="0" applyNumberFormat="1" applyFont="1" applyFill="1" applyBorder="1" applyAlignment="1">
      <alignment horizontal="center"/>
    </xf>
    <xf numFmtId="0" fontId="34" fillId="44" borderId="10" xfId="0" applyFont="1" applyFill="1" applyBorder="1" applyAlignment="1">
      <alignment horizontal="center"/>
    </xf>
    <xf numFmtId="0" fontId="33" fillId="44" borderId="10" xfId="0" applyFont="1" applyFill="1" applyBorder="1" applyAlignment="1">
      <alignment wrapText="1"/>
    </xf>
    <xf numFmtId="0" fontId="35" fillId="44" borderId="10" xfId="0" applyFont="1" applyFill="1" applyBorder="1" applyAlignment="1">
      <alignment wrapText="1"/>
    </xf>
    <xf numFmtId="0" fontId="35" fillId="44" borderId="13" xfId="0" applyFont="1" applyFill="1" applyBorder="1" applyAlignment="1">
      <alignment wrapText="1"/>
    </xf>
    <xf numFmtId="1" fontId="31" fillId="44" borderId="10" xfId="0" applyNumberFormat="1" applyFont="1" applyFill="1" applyBorder="1" applyAlignment="1">
      <alignment horizontal="center"/>
    </xf>
    <xf numFmtId="1" fontId="31" fillId="44" borderId="10" xfId="0" applyNumberFormat="1" applyFont="1" applyFill="1" applyBorder="1" applyAlignment="1">
      <alignment horizontal="center" wrapText="1"/>
    </xf>
    <xf numFmtId="0" fontId="0" fillId="44" borderId="0" xfId="0" applyFill="1" applyAlignment="1">
      <alignment/>
    </xf>
    <xf numFmtId="0" fontId="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2" fontId="31" fillId="44" borderId="1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view="pageBreakPreview" zoomScale="75" zoomScaleNormal="75" zoomScaleSheetLayoutView="75" zoomScalePageLayoutView="0" workbookViewId="0" topLeftCell="A1">
      <selection activeCell="A40" sqref="A40:Z62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9" width="3.140625" style="1" customWidth="1"/>
    <col min="10" max="16" width="3.140625" style="0" customWidth="1"/>
    <col min="17" max="17" width="4.140625" style="2" customWidth="1"/>
    <col min="18" max="18" width="90.28125" style="0" customWidth="1"/>
    <col min="19" max="19" width="11.57421875" style="0" customWidth="1"/>
    <col min="20" max="20" width="8.57421875" style="3" customWidth="1"/>
    <col min="21" max="21" width="9.421875" style="4" customWidth="1"/>
    <col min="22" max="24" width="8.7109375" style="4" customWidth="1"/>
    <col min="25" max="25" width="8.8515625" style="4" customWidth="1"/>
    <col min="26" max="26" width="12.8515625" style="4" customWidth="1"/>
    <col min="27" max="74" width="9.140625" style="5" customWidth="1"/>
  </cols>
  <sheetData>
    <row r="1" spans="18:26" ht="15" customHeight="1">
      <c r="R1" s="79" t="s">
        <v>74</v>
      </c>
      <c r="S1" s="79"/>
      <c r="T1" s="79"/>
      <c r="U1" s="79"/>
      <c r="V1" s="79"/>
      <c r="W1" s="79"/>
      <c r="X1" s="79"/>
      <c r="Y1" s="79"/>
      <c r="Z1" s="79"/>
    </row>
    <row r="2" spans="18:26" ht="15" customHeight="1">
      <c r="R2" s="79" t="s">
        <v>69</v>
      </c>
      <c r="S2" s="79"/>
      <c r="T2" s="79"/>
      <c r="U2" s="79"/>
      <c r="V2" s="79"/>
      <c r="W2" s="79"/>
      <c r="X2" s="79"/>
      <c r="Y2" s="79"/>
      <c r="Z2" s="79"/>
    </row>
    <row r="3" spans="18:26" ht="15" customHeight="1">
      <c r="R3" s="79" t="s">
        <v>75</v>
      </c>
      <c r="S3" s="79"/>
      <c r="T3" s="79"/>
      <c r="U3" s="79"/>
      <c r="V3" s="79"/>
      <c r="W3" s="79"/>
      <c r="X3" s="79"/>
      <c r="Y3" s="79"/>
      <c r="Z3" s="79"/>
    </row>
    <row r="4" spans="18:26" ht="15" customHeight="1">
      <c r="R4" s="55"/>
      <c r="S4" s="55"/>
      <c r="T4" s="55"/>
      <c r="U4" s="55"/>
      <c r="V4" s="55"/>
      <c r="W4" s="55"/>
      <c r="X4" s="55"/>
      <c r="Y4" s="55"/>
      <c r="Z4" s="55"/>
    </row>
    <row r="5" spans="1:31" s="1" customFormat="1" ht="18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S5" s="54"/>
      <c r="T5" s="87" t="s">
        <v>70</v>
      </c>
      <c r="U5" s="87"/>
      <c r="V5" s="87"/>
      <c r="W5" s="87"/>
      <c r="X5" s="87"/>
      <c r="Y5" s="87"/>
      <c r="Z5" s="87"/>
      <c r="AA5" s="9"/>
      <c r="AB5" s="10"/>
      <c r="AC5" s="10"/>
      <c r="AD5" s="10"/>
      <c r="AE5" s="10"/>
    </row>
    <row r="6" spans="1:31" s="1" customFormat="1" ht="68.25" customHeigh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1"/>
      <c r="S6" s="88" t="s">
        <v>0</v>
      </c>
      <c r="T6" s="88"/>
      <c r="U6" s="88"/>
      <c r="V6" s="88"/>
      <c r="W6" s="88"/>
      <c r="X6" s="88"/>
      <c r="Y6" s="88"/>
      <c r="Z6" s="88"/>
      <c r="AA6" s="9"/>
      <c r="AB6" s="10"/>
      <c r="AC6" s="10"/>
      <c r="AD6" s="10"/>
      <c r="AE6" s="10"/>
    </row>
    <row r="7" spans="1:32" s="15" customFormat="1" ht="18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12"/>
      <c r="AB7" s="13"/>
      <c r="AC7" s="13"/>
      <c r="AD7" s="13"/>
      <c r="AE7" s="14"/>
      <c r="AF7" s="14"/>
    </row>
    <row r="8" spans="1:32" s="15" customFormat="1" ht="18.75">
      <c r="A8" s="90" t="s">
        <v>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12"/>
      <c r="AB8" s="13"/>
      <c r="AC8" s="13"/>
      <c r="AD8" s="13"/>
      <c r="AE8" s="14"/>
      <c r="AF8" s="14"/>
    </row>
    <row r="9" spans="1:32" s="15" customFormat="1" ht="18.75">
      <c r="A9" s="90" t="s">
        <v>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16"/>
      <c r="AB9" s="17"/>
      <c r="AC9" s="17"/>
      <c r="AD9" s="17"/>
      <c r="AE9" s="18"/>
      <c r="AF9" s="18"/>
    </row>
    <row r="10" spans="1:32" s="15" customFormat="1" ht="18.75">
      <c r="A10" s="91" t="s">
        <v>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12"/>
      <c r="AB10" s="13"/>
      <c r="AC10" s="13"/>
      <c r="AD10" s="13"/>
      <c r="AE10" s="18"/>
      <c r="AF10" s="18"/>
    </row>
    <row r="11" spans="1:32" s="15" customFormat="1" ht="18.75">
      <c r="A11" s="82" t="s">
        <v>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12"/>
      <c r="AB11" s="13"/>
      <c r="AC11" s="13"/>
      <c r="AD11" s="13"/>
      <c r="AE11" s="18"/>
      <c r="AF11" s="18"/>
    </row>
    <row r="12" spans="1:26" s="19" customFormat="1" ht="15.75" customHeight="1">
      <c r="A12" s="83" t="s">
        <v>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32" s="15" customFormat="1" ht="34.5" customHeight="1">
      <c r="A13" s="84" t="s">
        <v>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20"/>
      <c r="AB13" s="17"/>
      <c r="AC13" s="17"/>
      <c r="AD13" s="17"/>
      <c r="AE13" s="18"/>
      <c r="AF13" s="18"/>
    </row>
    <row r="14" spans="1:32" s="15" customFormat="1" ht="19.5">
      <c r="A14" s="21"/>
      <c r="B14" s="21"/>
      <c r="C14" s="21"/>
      <c r="D14" s="21"/>
      <c r="E14" s="21"/>
      <c r="F14" s="21"/>
      <c r="G14" s="21"/>
      <c r="H14" s="21"/>
      <c r="I14" s="22" t="s">
        <v>7</v>
      </c>
      <c r="J14" s="22"/>
      <c r="K14" s="22"/>
      <c r="L14" s="22"/>
      <c r="M14" s="22"/>
      <c r="N14" s="22"/>
      <c r="O14" s="22"/>
      <c r="P14" s="22"/>
      <c r="Q14" s="23"/>
      <c r="R14" s="22"/>
      <c r="S14" s="22"/>
      <c r="T14" s="24"/>
      <c r="U14" s="25"/>
      <c r="V14" s="25"/>
      <c r="W14" s="25"/>
      <c r="X14" s="25"/>
      <c r="Y14" s="12"/>
      <c r="Z14" s="12"/>
      <c r="AA14" s="26"/>
      <c r="AB14" s="14"/>
      <c r="AC14" s="14"/>
      <c r="AD14" s="14"/>
      <c r="AE14" s="14"/>
      <c r="AF14" s="14"/>
    </row>
    <row r="15" spans="1:32" s="15" customFormat="1" ht="16.5" customHeight="1">
      <c r="A15" s="21"/>
      <c r="B15" s="21"/>
      <c r="C15" s="21"/>
      <c r="D15" s="21"/>
      <c r="E15" s="21"/>
      <c r="F15" s="21"/>
      <c r="G15" s="21"/>
      <c r="H15" s="21"/>
      <c r="I15" s="85" t="s">
        <v>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27"/>
      <c r="AB15" s="28"/>
      <c r="AC15" s="28"/>
      <c r="AD15" s="28"/>
      <c r="AE15" s="28"/>
      <c r="AF15" s="28"/>
    </row>
    <row r="16" spans="1:32" s="1" customFormat="1" ht="16.5" customHeight="1">
      <c r="A16" s="7"/>
      <c r="B16" s="7"/>
      <c r="C16" s="7"/>
      <c r="D16" s="7"/>
      <c r="E16" s="7"/>
      <c r="F16" s="7"/>
      <c r="G16" s="7"/>
      <c r="H16" s="7"/>
      <c r="I16" s="85" t="s">
        <v>9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27"/>
      <c r="AB16" s="28"/>
      <c r="AC16" s="28"/>
      <c r="AD16" s="28"/>
      <c r="AE16" s="28"/>
      <c r="AF16" s="28"/>
    </row>
    <row r="17" spans="1:32" s="1" customFormat="1" ht="15.75">
      <c r="A17" s="7"/>
      <c r="B17" s="7"/>
      <c r="C17" s="7"/>
      <c r="D17" s="7"/>
      <c r="E17" s="7"/>
      <c r="F17" s="7"/>
      <c r="G17" s="7"/>
      <c r="H17" s="7"/>
      <c r="I17" s="29"/>
      <c r="J17" s="29"/>
      <c r="K17" s="29"/>
      <c r="L17" s="29"/>
      <c r="M17" s="29"/>
      <c r="N17" s="29"/>
      <c r="O17" s="29"/>
      <c r="P17" s="29"/>
      <c r="Q17" s="30"/>
      <c r="R17" s="29"/>
      <c r="S17" s="29"/>
      <c r="T17" s="31"/>
      <c r="U17" s="31"/>
      <c r="V17" s="31"/>
      <c r="W17" s="31"/>
      <c r="X17" s="31"/>
      <c r="Y17" s="31"/>
      <c r="Z17" s="31"/>
      <c r="AA17" s="27"/>
      <c r="AB17" s="28"/>
      <c r="AC17" s="28"/>
      <c r="AD17" s="28"/>
      <c r="AE17" s="28"/>
      <c r="AF17" s="28"/>
    </row>
    <row r="18" spans="1:27" s="6" customFormat="1" ht="15.75" customHeight="1">
      <c r="A18" s="80" t="s">
        <v>10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 t="s">
        <v>11</v>
      </c>
      <c r="S18" s="86" t="s">
        <v>12</v>
      </c>
      <c r="T18" s="86" t="s">
        <v>13</v>
      </c>
      <c r="U18" s="86"/>
      <c r="V18" s="86"/>
      <c r="W18" s="86"/>
      <c r="X18" s="86"/>
      <c r="Y18" s="86" t="s">
        <v>14</v>
      </c>
      <c r="Z18" s="86"/>
      <c r="AA18" s="7"/>
    </row>
    <row r="19" spans="1:27" s="6" customFormat="1" ht="15.75" customHeight="1">
      <c r="A19" s="80" t="s">
        <v>15</v>
      </c>
      <c r="B19" s="80"/>
      <c r="C19" s="80"/>
      <c r="D19" s="80" t="s">
        <v>16</v>
      </c>
      <c r="E19" s="80"/>
      <c r="F19" s="80" t="s">
        <v>17</v>
      </c>
      <c r="G19" s="80"/>
      <c r="H19" s="81" t="s">
        <v>18</v>
      </c>
      <c r="I19" s="81"/>
      <c r="J19" s="81"/>
      <c r="K19" s="81"/>
      <c r="L19" s="81"/>
      <c r="M19" s="81"/>
      <c r="N19" s="81"/>
      <c r="O19" s="81"/>
      <c r="P19" s="81"/>
      <c r="Q19" s="81"/>
      <c r="R19" s="80"/>
      <c r="S19" s="86"/>
      <c r="T19" s="86"/>
      <c r="U19" s="86"/>
      <c r="V19" s="86"/>
      <c r="W19" s="86"/>
      <c r="X19" s="86"/>
      <c r="Y19" s="86"/>
      <c r="Z19" s="86"/>
      <c r="AA19" s="7"/>
    </row>
    <row r="20" spans="1:27" s="6" customFormat="1" ht="25.5">
      <c r="A20" s="80"/>
      <c r="B20" s="80"/>
      <c r="C20" s="80"/>
      <c r="D20" s="80"/>
      <c r="E20" s="80"/>
      <c r="F20" s="80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0"/>
      <c r="S20" s="86"/>
      <c r="T20" s="33" t="s">
        <v>19</v>
      </c>
      <c r="U20" s="33" t="s">
        <v>20</v>
      </c>
      <c r="V20" s="33" t="s">
        <v>21</v>
      </c>
      <c r="W20" s="33" t="s">
        <v>22</v>
      </c>
      <c r="X20" s="33" t="s">
        <v>23</v>
      </c>
      <c r="Y20" s="33" t="s">
        <v>24</v>
      </c>
      <c r="Z20" s="33" t="s">
        <v>25</v>
      </c>
      <c r="AA20" s="7"/>
    </row>
    <row r="21" spans="1:27" s="6" customFormat="1" ht="15">
      <c r="A21" s="32"/>
      <c r="B21" s="32"/>
      <c r="C21" s="32"/>
      <c r="D21" s="34"/>
      <c r="E21" s="34"/>
      <c r="F21" s="34"/>
      <c r="G21" s="34"/>
      <c r="H21" s="34"/>
      <c r="I21" s="32"/>
      <c r="J21" s="34"/>
      <c r="K21" s="32"/>
      <c r="L21" s="34"/>
      <c r="M21" s="32"/>
      <c r="N21" s="34"/>
      <c r="O21" s="32"/>
      <c r="P21" s="34"/>
      <c r="Q21" s="32"/>
      <c r="R21" s="32">
        <v>25</v>
      </c>
      <c r="S21" s="35">
        <v>26</v>
      </c>
      <c r="T21" s="33">
        <v>27</v>
      </c>
      <c r="U21" s="35">
        <v>28</v>
      </c>
      <c r="V21" s="33">
        <v>29</v>
      </c>
      <c r="W21" s="33">
        <v>30</v>
      </c>
      <c r="X21" s="33">
        <v>31</v>
      </c>
      <c r="Y21" s="33">
        <v>32</v>
      </c>
      <c r="Z21" s="35">
        <v>33</v>
      </c>
      <c r="AA21" s="7"/>
    </row>
    <row r="22" spans="1:27" s="6" customFormat="1" ht="15.75">
      <c r="A22" s="32">
        <v>6</v>
      </c>
      <c r="B22" s="32">
        <v>0</v>
      </c>
      <c r="C22" s="32">
        <v>1</v>
      </c>
      <c r="D22" s="32">
        <v>0</v>
      </c>
      <c r="E22" s="32">
        <v>4</v>
      </c>
      <c r="F22" s="32">
        <v>1</v>
      </c>
      <c r="G22" s="32">
        <v>2</v>
      </c>
      <c r="H22" s="32">
        <v>0</v>
      </c>
      <c r="I22" s="32">
        <v>8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6" t="s">
        <v>26</v>
      </c>
      <c r="S22" s="37" t="s">
        <v>27</v>
      </c>
      <c r="T22" s="38">
        <f>T27</f>
        <v>1700</v>
      </c>
      <c r="U22" s="38">
        <f>U27</f>
        <v>1700</v>
      </c>
      <c r="V22" s="38">
        <f>V27</f>
        <v>120</v>
      </c>
      <c r="W22" s="38">
        <f>W27</f>
        <v>120</v>
      </c>
      <c r="X22" s="38">
        <f>X27</f>
        <v>120</v>
      </c>
      <c r="Y22" s="38">
        <f>SUM(T22:X22)</f>
        <v>3760</v>
      </c>
      <c r="Z22" s="37">
        <v>2022</v>
      </c>
      <c r="AA22" s="7"/>
    </row>
    <row r="23" spans="1:27" s="6" customFormat="1" ht="31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9" t="s">
        <v>28</v>
      </c>
      <c r="S23" s="40" t="s">
        <v>29</v>
      </c>
      <c r="T23" s="40"/>
      <c r="U23" s="40"/>
      <c r="V23" s="40"/>
      <c r="W23" s="40"/>
      <c r="X23" s="40"/>
      <c r="Y23" s="37"/>
      <c r="Z23" s="37"/>
      <c r="AA23" s="7"/>
    </row>
    <row r="24" spans="1:27" s="6" customFormat="1" ht="18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9" t="s">
        <v>30</v>
      </c>
      <c r="S24" s="37" t="s">
        <v>31</v>
      </c>
      <c r="T24" s="37">
        <v>3100</v>
      </c>
      <c r="U24" s="37">
        <v>3105</v>
      </c>
      <c r="V24" s="37">
        <v>3107</v>
      </c>
      <c r="W24" s="37">
        <v>3108</v>
      </c>
      <c r="X24" s="37">
        <v>3109</v>
      </c>
      <c r="Y24" s="37">
        <v>3109</v>
      </c>
      <c r="Z24" s="37">
        <v>2022</v>
      </c>
      <c r="AA24" s="7"/>
    </row>
    <row r="25" spans="1:27" s="6" customFormat="1" ht="31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9" t="s">
        <v>72</v>
      </c>
      <c r="S25" s="37" t="s">
        <v>31</v>
      </c>
      <c r="T25" s="37">
        <v>230</v>
      </c>
      <c r="U25" s="37">
        <v>265</v>
      </c>
      <c r="V25" s="37">
        <v>300</v>
      </c>
      <c r="W25" s="37">
        <v>335</v>
      </c>
      <c r="X25" s="37">
        <v>370</v>
      </c>
      <c r="Y25" s="37">
        <v>370</v>
      </c>
      <c r="Z25" s="37">
        <v>2022</v>
      </c>
      <c r="AA25" s="7"/>
    </row>
    <row r="26" spans="1:27" s="6" customFormat="1" ht="47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9" t="s">
        <v>73</v>
      </c>
      <c r="S26" s="37" t="s">
        <v>32</v>
      </c>
      <c r="T26" s="41">
        <f>(T29+T43+T51+T55)*100/3100</f>
        <v>2.4838709677419355</v>
      </c>
      <c r="U26" s="41">
        <f>(U29+U43+U51+U55)*100/3105</f>
        <v>3.252818035426731</v>
      </c>
      <c r="V26" s="41">
        <f>(V29+V43+V51+V55)*100/3107</f>
        <v>3.21853878339234</v>
      </c>
      <c r="W26" s="41">
        <f>(W29+W43+W51+W55)*100/3108</f>
        <v>3.314028314028314</v>
      </c>
      <c r="X26" s="41">
        <f>(X29+X43+X51+X55)*100/3109</f>
        <v>3.3451270504985526</v>
      </c>
      <c r="Y26" s="41">
        <v>3.5</v>
      </c>
      <c r="Z26" s="37">
        <v>2022</v>
      </c>
      <c r="AA26" s="7"/>
    </row>
    <row r="27" spans="1:27" s="6" customFormat="1" ht="31.5">
      <c r="A27" s="32">
        <v>6</v>
      </c>
      <c r="B27" s="32">
        <v>0</v>
      </c>
      <c r="C27" s="32">
        <v>1</v>
      </c>
      <c r="D27" s="32">
        <v>0</v>
      </c>
      <c r="E27" s="32">
        <v>4</v>
      </c>
      <c r="F27" s="32">
        <v>1</v>
      </c>
      <c r="G27" s="32">
        <v>2</v>
      </c>
      <c r="H27" s="32">
        <v>0</v>
      </c>
      <c r="I27" s="32">
        <v>8</v>
      </c>
      <c r="J27" s="32">
        <v>1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9" t="s">
        <v>33</v>
      </c>
      <c r="S27" s="37" t="s">
        <v>27</v>
      </c>
      <c r="T27" s="42">
        <f>T28+T35+T42+T48</f>
        <v>1700</v>
      </c>
      <c r="U27" s="42">
        <f>U28+U35+U42+U48</f>
        <v>1700</v>
      </c>
      <c r="V27" s="42">
        <f>V28+V35+V42+V48</f>
        <v>120</v>
      </c>
      <c r="W27" s="42">
        <f>W28+W35+W42+W48</f>
        <v>120</v>
      </c>
      <c r="X27" s="42">
        <f>X28+X35+X42+X48</f>
        <v>120</v>
      </c>
      <c r="Y27" s="42">
        <f aca="true" t="shared" si="0" ref="Y27:Y32">SUM(T27:X27)</f>
        <v>3760</v>
      </c>
      <c r="Z27" s="37">
        <v>2022</v>
      </c>
      <c r="AA27" s="7"/>
    </row>
    <row r="28" spans="1:27" s="6" customFormat="1" ht="31.5">
      <c r="A28" s="32">
        <v>6</v>
      </c>
      <c r="B28" s="32">
        <v>0</v>
      </c>
      <c r="C28" s="32">
        <v>1</v>
      </c>
      <c r="D28" s="32">
        <v>0</v>
      </c>
      <c r="E28" s="32">
        <v>4</v>
      </c>
      <c r="F28" s="32">
        <v>1</v>
      </c>
      <c r="G28" s="32">
        <v>2</v>
      </c>
      <c r="H28" s="32">
        <v>0</v>
      </c>
      <c r="I28" s="32">
        <v>8</v>
      </c>
      <c r="J28" s="32">
        <v>1</v>
      </c>
      <c r="K28" s="32">
        <v>0</v>
      </c>
      <c r="L28" s="32">
        <v>1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43" t="s">
        <v>34</v>
      </c>
      <c r="S28" s="37" t="s">
        <v>27</v>
      </c>
      <c r="T28" s="44">
        <f>T30</f>
        <v>0</v>
      </c>
      <c r="U28" s="44">
        <f>U30</f>
        <v>50</v>
      </c>
      <c r="V28" s="44">
        <f>V30</f>
        <v>20</v>
      </c>
      <c r="W28" s="44">
        <f>W30</f>
        <v>20</v>
      </c>
      <c r="X28" s="44">
        <f>X30</f>
        <v>20</v>
      </c>
      <c r="Y28" s="44">
        <f t="shared" si="0"/>
        <v>110</v>
      </c>
      <c r="Z28" s="37">
        <v>2022</v>
      </c>
      <c r="AA28" s="7"/>
    </row>
    <row r="29" spans="1:27" s="6" customFormat="1" ht="31.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9" t="s">
        <v>35</v>
      </c>
      <c r="S29" s="37" t="s">
        <v>31</v>
      </c>
      <c r="T29" s="45">
        <f>T32+T34</f>
        <v>70</v>
      </c>
      <c r="U29" s="45">
        <f>U32+U34</f>
        <v>77</v>
      </c>
      <c r="V29" s="45">
        <f>V32+V34</f>
        <v>83</v>
      </c>
      <c r="W29" s="45">
        <f>W32+W34</f>
        <v>84</v>
      </c>
      <c r="X29" s="45">
        <f>X32+X34</f>
        <v>85</v>
      </c>
      <c r="Y29" s="41">
        <f t="shared" si="0"/>
        <v>399</v>
      </c>
      <c r="Z29" s="37">
        <v>2022</v>
      </c>
      <c r="AA29" s="7"/>
    </row>
    <row r="30" spans="1:27" s="6" customFormat="1" ht="31.5">
      <c r="A30" s="32">
        <v>6</v>
      </c>
      <c r="B30" s="32">
        <v>0</v>
      </c>
      <c r="C30" s="32">
        <v>1</v>
      </c>
      <c r="D30" s="32">
        <v>0</v>
      </c>
      <c r="E30" s="32">
        <v>4</v>
      </c>
      <c r="F30" s="32">
        <v>1</v>
      </c>
      <c r="G30" s="32">
        <v>2</v>
      </c>
      <c r="H30" s="32">
        <v>0</v>
      </c>
      <c r="I30" s="32">
        <v>8</v>
      </c>
      <c r="J30" s="32">
        <v>1</v>
      </c>
      <c r="K30" s="32">
        <v>0</v>
      </c>
      <c r="L30" s="32">
        <v>1</v>
      </c>
      <c r="M30" s="32">
        <v>2</v>
      </c>
      <c r="N30" s="32">
        <v>0</v>
      </c>
      <c r="O30" s="32">
        <v>0</v>
      </c>
      <c r="P30" s="32">
        <v>1</v>
      </c>
      <c r="Q30" s="32">
        <v>0</v>
      </c>
      <c r="R30" s="56" t="s">
        <v>65</v>
      </c>
      <c r="S30" s="57" t="s">
        <v>27</v>
      </c>
      <c r="T30" s="58">
        <v>0</v>
      </c>
      <c r="U30" s="58">
        <v>50</v>
      </c>
      <c r="V30" s="58">
        <v>20</v>
      </c>
      <c r="W30" s="58">
        <v>20</v>
      </c>
      <c r="X30" s="58">
        <v>20</v>
      </c>
      <c r="Y30" s="58">
        <f t="shared" si="0"/>
        <v>110</v>
      </c>
      <c r="Z30" s="57">
        <v>2022</v>
      </c>
      <c r="AA30" s="7"/>
    </row>
    <row r="31" spans="1:27" s="6" customFormat="1" ht="15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56" t="s">
        <v>36</v>
      </c>
      <c r="S31" s="57" t="s">
        <v>31</v>
      </c>
      <c r="T31" s="57">
        <v>4</v>
      </c>
      <c r="U31" s="57">
        <v>4</v>
      </c>
      <c r="V31" s="57">
        <v>4</v>
      </c>
      <c r="W31" s="57">
        <v>4</v>
      </c>
      <c r="X31" s="57">
        <v>4</v>
      </c>
      <c r="Y31" s="57">
        <f t="shared" si="0"/>
        <v>20</v>
      </c>
      <c r="Z31" s="57">
        <v>2022</v>
      </c>
      <c r="AA31" s="7"/>
    </row>
    <row r="32" spans="1:27" s="6" customFormat="1" ht="17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56" t="s">
        <v>37</v>
      </c>
      <c r="S32" s="57" t="s">
        <v>31</v>
      </c>
      <c r="T32" s="57">
        <v>60</v>
      </c>
      <c r="U32" s="57">
        <v>62</v>
      </c>
      <c r="V32" s="57">
        <v>63</v>
      </c>
      <c r="W32" s="57">
        <v>64</v>
      </c>
      <c r="X32" s="57">
        <v>65</v>
      </c>
      <c r="Y32" s="57">
        <f t="shared" si="0"/>
        <v>314</v>
      </c>
      <c r="Z32" s="57">
        <v>2022</v>
      </c>
      <c r="AA32" s="7"/>
    </row>
    <row r="33" spans="1:27" s="6" customFormat="1" ht="31.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56" t="s">
        <v>67</v>
      </c>
      <c r="S33" s="57" t="s">
        <v>38</v>
      </c>
      <c r="T33" s="57">
        <v>1</v>
      </c>
      <c r="U33" s="57">
        <v>1</v>
      </c>
      <c r="V33" s="57">
        <v>1</v>
      </c>
      <c r="W33" s="57">
        <v>1</v>
      </c>
      <c r="X33" s="57">
        <v>1</v>
      </c>
      <c r="Y33" s="57">
        <v>1</v>
      </c>
      <c r="Z33" s="57">
        <v>2022</v>
      </c>
      <c r="AA33" s="7"/>
    </row>
    <row r="34" spans="1:27" s="6" customFormat="1" ht="31.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56" t="s">
        <v>39</v>
      </c>
      <c r="S34" s="57" t="s">
        <v>31</v>
      </c>
      <c r="T34" s="57">
        <v>10</v>
      </c>
      <c r="U34" s="57">
        <v>15</v>
      </c>
      <c r="V34" s="59">
        <v>20</v>
      </c>
      <c r="W34" s="57">
        <v>20</v>
      </c>
      <c r="X34" s="57">
        <v>20</v>
      </c>
      <c r="Y34" s="57">
        <f>SUM(T34:X34)</f>
        <v>85</v>
      </c>
      <c r="Z34" s="57">
        <v>2022</v>
      </c>
      <c r="AA34" s="7"/>
    </row>
    <row r="35" spans="1:27" s="6" customFormat="1" ht="15.75">
      <c r="A35" s="32">
        <v>6</v>
      </c>
      <c r="B35" s="32">
        <v>0</v>
      </c>
      <c r="C35" s="32">
        <v>1</v>
      </c>
      <c r="D35" s="32">
        <v>0</v>
      </c>
      <c r="E35" s="32">
        <v>4</v>
      </c>
      <c r="F35" s="32">
        <v>1</v>
      </c>
      <c r="G35" s="32">
        <v>2</v>
      </c>
      <c r="H35" s="32">
        <v>0</v>
      </c>
      <c r="I35" s="32">
        <v>8</v>
      </c>
      <c r="J35" s="32">
        <v>1</v>
      </c>
      <c r="K35" s="32">
        <v>0</v>
      </c>
      <c r="L35" s="32">
        <v>2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56" t="s">
        <v>40</v>
      </c>
      <c r="S35" s="57" t="s">
        <v>27</v>
      </c>
      <c r="T35" s="58">
        <f aca="true" t="shared" si="1" ref="T35:Y35">T37</f>
        <v>0</v>
      </c>
      <c r="U35" s="58">
        <f t="shared" si="1"/>
        <v>50</v>
      </c>
      <c r="V35" s="58">
        <f t="shared" si="1"/>
        <v>0</v>
      </c>
      <c r="W35" s="58">
        <f t="shared" si="1"/>
        <v>0</v>
      </c>
      <c r="X35" s="58">
        <f t="shared" si="1"/>
        <v>0</v>
      </c>
      <c r="Y35" s="58">
        <f t="shared" si="1"/>
        <v>50</v>
      </c>
      <c r="Z35" s="57">
        <v>2022</v>
      </c>
      <c r="AA35" s="7"/>
    </row>
    <row r="36" spans="1:27" s="6" customFormat="1" ht="18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56" t="s">
        <v>41</v>
      </c>
      <c r="S36" s="57" t="s">
        <v>31</v>
      </c>
      <c r="T36" s="60">
        <f>T38+T41</f>
        <v>200</v>
      </c>
      <c r="U36" s="60">
        <f>U38+U41</f>
        <v>200</v>
      </c>
      <c r="V36" s="60">
        <f>V38+V41</f>
        <v>200</v>
      </c>
      <c r="W36" s="60">
        <f>W38+W41</f>
        <v>200</v>
      </c>
      <c r="X36" s="60">
        <f>X38+X41</f>
        <v>200</v>
      </c>
      <c r="Y36" s="57">
        <f>SUM(T36:X36)</f>
        <v>1000</v>
      </c>
      <c r="Z36" s="57">
        <v>2022</v>
      </c>
      <c r="AA36" s="7"/>
    </row>
    <row r="37" spans="1:27" s="6" customFormat="1" ht="31.5">
      <c r="A37" s="32">
        <v>6</v>
      </c>
      <c r="B37" s="32">
        <v>0</v>
      </c>
      <c r="C37" s="32">
        <v>1</v>
      </c>
      <c r="D37" s="32">
        <v>0</v>
      </c>
      <c r="E37" s="32">
        <v>4</v>
      </c>
      <c r="F37" s="32">
        <v>1</v>
      </c>
      <c r="G37" s="32">
        <v>2</v>
      </c>
      <c r="H37" s="32">
        <v>0</v>
      </c>
      <c r="I37" s="32">
        <v>8</v>
      </c>
      <c r="J37" s="32">
        <v>1</v>
      </c>
      <c r="K37" s="32">
        <v>0</v>
      </c>
      <c r="L37" s="32">
        <v>2</v>
      </c>
      <c r="M37" s="32">
        <v>2</v>
      </c>
      <c r="N37" s="32">
        <v>0</v>
      </c>
      <c r="O37" s="32">
        <v>0</v>
      </c>
      <c r="P37" s="32">
        <v>1</v>
      </c>
      <c r="Q37" s="32">
        <v>0</v>
      </c>
      <c r="R37" s="56" t="s">
        <v>42</v>
      </c>
      <c r="S37" s="57" t="s">
        <v>27</v>
      </c>
      <c r="T37" s="58">
        <v>0</v>
      </c>
      <c r="U37" s="58">
        <v>50</v>
      </c>
      <c r="V37" s="58">
        <v>0</v>
      </c>
      <c r="W37" s="58">
        <v>0</v>
      </c>
      <c r="X37" s="58">
        <v>0</v>
      </c>
      <c r="Y37" s="58">
        <f>SUM(T37:X37)</f>
        <v>50</v>
      </c>
      <c r="Z37" s="57">
        <v>2022</v>
      </c>
      <c r="AA37" s="7"/>
    </row>
    <row r="38" spans="1:27" s="6" customFormat="1" ht="31.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56" t="s">
        <v>43</v>
      </c>
      <c r="S38" s="57" t="s">
        <v>31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f>SUM(T38:X38)</f>
        <v>0</v>
      </c>
      <c r="Z38" s="57">
        <v>2022</v>
      </c>
      <c r="AA38" s="7"/>
    </row>
    <row r="39" spans="1:27" s="6" customFormat="1" ht="47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56" t="s">
        <v>68</v>
      </c>
      <c r="S39" s="57" t="s">
        <v>38</v>
      </c>
      <c r="T39" s="57">
        <v>1</v>
      </c>
      <c r="U39" s="57">
        <v>1</v>
      </c>
      <c r="V39" s="57">
        <v>1</v>
      </c>
      <c r="W39" s="57">
        <v>1</v>
      </c>
      <c r="X39" s="57">
        <v>1</v>
      </c>
      <c r="Y39" s="57">
        <v>1</v>
      </c>
      <c r="Z39" s="57">
        <v>2022</v>
      </c>
      <c r="AA39" s="7"/>
    </row>
    <row r="40" spans="1:27" s="6" customFormat="1" ht="47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56" t="s">
        <v>44</v>
      </c>
      <c r="S40" s="57" t="s">
        <v>31</v>
      </c>
      <c r="T40" s="57">
        <v>5</v>
      </c>
      <c r="U40" s="57">
        <v>5</v>
      </c>
      <c r="V40" s="57">
        <v>5</v>
      </c>
      <c r="W40" s="57">
        <v>5</v>
      </c>
      <c r="X40" s="57">
        <v>5</v>
      </c>
      <c r="Y40" s="57">
        <v>25</v>
      </c>
      <c r="Z40" s="57">
        <v>2022</v>
      </c>
      <c r="AA40" s="7"/>
    </row>
    <row r="41" spans="1:27" s="6" customFormat="1" ht="15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56" t="s">
        <v>45</v>
      </c>
      <c r="S41" s="57" t="s">
        <v>31</v>
      </c>
      <c r="T41" s="57">
        <v>200</v>
      </c>
      <c r="U41" s="57">
        <v>200</v>
      </c>
      <c r="V41" s="57">
        <v>200</v>
      </c>
      <c r="W41" s="57">
        <v>200</v>
      </c>
      <c r="X41" s="57">
        <v>200</v>
      </c>
      <c r="Y41" s="57">
        <v>200</v>
      </c>
      <c r="Z41" s="57">
        <v>2022</v>
      </c>
      <c r="AA41" s="7"/>
    </row>
    <row r="42" spans="1:27" s="6" customFormat="1" ht="31.5">
      <c r="A42" s="32">
        <v>6</v>
      </c>
      <c r="B42" s="32">
        <v>0</v>
      </c>
      <c r="C42" s="32">
        <v>1</v>
      </c>
      <c r="D42" s="32">
        <v>0</v>
      </c>
      <c r="E42" s="32">
        <v>4</v>
      </c>
      <c r="F42" s="32">
        <v>1</v>
      </c>
      <c r="G42" s="32">
        <v>2</v>
      </c>
      <c r="H42" s="32">
        <v>0</v>
      </c>
      <c r="I42" s="32">
        <v>8</v>
      </c>
      <c r="J42" s="32">
        <v>1</v>
      </c>
      <c r="K42" s="32">
        <v>0</v>
      </c>
      <c r="L42" s="32">
        <v>3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56" t="s">
        <v>46</v>
      </c>
      <c r="S42" s="57" t="s">
        <v>27</v>
      </c>
      <c r="T42" s="61">
        <f>T44+T46</f>
        <v>1600</v>
      </c>
      <c r="U42" s="61">
        <f>U44+U46</f>
        <v>1400</v>
      </c>
      <c r="V42" s="61">
        <f>V44+V46</f>
        <v>0</v>
      </c>
      <c r="W42" s="61">
        <f>W44+W46</f>
        <v>0</v>
      </c>
      <c r="X42" s="61">
        <f>X44+X46</f>
        <v>0</v>
      </c>
      <c r="Y42" s="78">
        <f aca="true" t="shared" si="2" ref="Y42:Y47">SUM(T42:X42)</f>
        <v>3000</v>
      </c>
      <c r="Z42" s="57">
        <v>2022</v>
      </c>
      <c r="AA42" s="7"/>
    </row>
    <row r="43" spans="1:27" s="6" customFormat="1" ht="31.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62" t="s">
        <v>47</v>
      </c>
      <c r="S43" s="63" t="s">
        <v>31</v>
      </c>
      <c r="T43" s="64">
        <f>T45+T47+T51</f>
        <v>5</v>
      </c>
      <c r="U43" s="64">
        <f>U45+U47+U51</f>
        <v>13</v>
      </c>
      <c r="V43" s="64">
        <f>V45+V47+V51</f>
        <v>8</v>
      </c>
      <c r="W43" s="64">
        <f>W45+W47+W51</f>
        <v>8</v>
      </c>
      <c r="X43" s="64">
        <f>X45+X47+X51</f>
        <v>8</v>
      </c>
      <c r="Y43" s="63">
        <f t="shared" si="2"/>
        <v>42</v>
      </c>
      <c r="Z43" s="63">
        <v>2022</v>
      </c>
      <c r="AA43" s="7"/>
    </row>
    <row r="44" spans="1:27" s="6" customFormat="1" ht="47.25">
      <c r="A44" s="32">
        <v>6</v>
      </c>
      <c r="B44" s="32">
        <v>0</v>
      </c>
      <c r="C44" s="32">
        <v>1</v>
      </c>
      <c r="D44" s="32">
        <v>0</v>
      </c>
      <c r="E44" s="32">
        <v>4</v>
      </c>
      <c r="F44" s="32">
        <v>1</v>
      </c>
      <c r="G44" s="32">
        <v>2</v>
      </c>
      <c r="H44" s="32">
        <v>0</v>
      </c>
      <c r="I44" s="32">
        <v>8</v>
      </c>
      <c r="J44" s="32">
        <v>1</v>
      </c>
      <c r="K44" s="32">
        <v>0</v>
      </c>
      <c r="L44" s="32">
        <v>3</v>
      </c>
      <c r="M44" s="32">
        <v>2</v>
      </c>
      <c r="N44" s="32">
        <v>0</v>
      </c>
      <c r="O44" s="32">
        <v>0</v>
      </c>
      <c r="P44" s="32">
        <v>1</v>
      </c>
      <c r="Q44" s="32">
        <v>0</v>
      </c>
      <c r="R44" s="56" t="s">
        <v>48</v>
      </c>
      <c r="S44" s="57" t="s">
        <v>27</v>
      </c>
      <c r="T44" s="58">
        <v>200</v>
      </c>
      <c r="U44" s="58">
        <v>400</v>
      </c>
      <c r="V44" s="58">
        <v>0</v>
      </c>
      <c r="W44" s="58">
        <v>0</v>
      </c>
      <c r="X44" s="58">
        <v>0</v>
      </c>
      <c r="Y44" s="65">
        <f t="shared" si="2"/>
        <v>600</v>
      </c>
      <c r="Z44" s="57">
        <v>2022</v>
      </c>
      <c r="AA44" s="7"/>
    </row>
    <row r="45" spans="1:27" s="6" customFormat="1" ht="47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6"/>
      <c r="R45" s="56" t="s">
        <v>49</v>
      </c>
      <c r="S45" s="57" t="s">
        <v>31</v>
      </c>
      <c r="T45" s="60">
        <v>1</v>
      </c>
      <c r="U45" s="60">
        <v>1</v>
      </c>
      <c r="V45" s="60">
        <v>0</v>
      </c>
      <c r="W45" s="60">
        <v>0</v>
      </c>
      <c r="X45" s="60">
        <v>0</v>
      </c>
      <c r="Y45" s="57">
        <f t="shared" si="2"/>
        <v>2</v>
      </c>
      <c r="Z45" s="57">
        <v>2022</v>
      </c>
      <c r="AA45" s="7"/>
    </row>
    <row r="46" spans="1:27" s="6" customFormat="1" ht="31.5">
      <c r="A46" s="32">
        <v>6</v>
      </c>
      <c r="B46" s="32">
        <v>0</v>
      </c>
      <c r="C46" s="32">
        <v>1</v>
      </c>
      <c r="D46" s="32">
        <v>0</v>
      </c>
      <c r="E46" s="32">
        <v>4</v>
      </c>
      <c r="F46" s="32">
        <v>1</v>
      </c>
      <c r="G46" s="32">
        <v>2</v>
      </c>
      <c r="H46" s="32">
        <v>0</v>
      </c>
      <c r="I46" s="32">
        <v>8</v>
      </c>
      <c r="J46" s="32">
        <v>1</v>
      </c>
      <c r="K46" s="32">
        <v>0</v>
      </c>
      <c r="L46" s="32">
        <v>3</v>
      </c>
      <c r="M46" s="32">
        <v>2</v>
      </c>
      <c r="N46" s="32">
        <v>0</v>
      </c>
      <c r="O46" s="32">
        <v>0</v>
      </c>
      <c r="P46" s="32">
        <v>2</v>
      </c>
      <c r="Q46" s="32">
        <v>0</v>
      </c>
      <c r="R46" s="56" t="s">
        <v>50</v>
      </c>
      <c r="S46" s="57" t="s">
        <v>27</v>
      </c>
      <c r="T46" s="58">
        <v>1400</v>
      </c>
      <c r="U46" s="58">
        <v>1000</v>
      </c>
      <c r="V46" s="58">
        <v>0</v>
      </c>
      <c r="W46" s="58">
        <v>0</v>
      </c>
      <c r="X46" s="58">
        <v>0</v>
      </c>
      <c r="Y46" s="58">
        <f t="shared" si="2"/>
        <v>2400</v>
      </c>
      <c r="Z46" s="57">
        <v>2022</v>
      </c>
      <c r="AA46" s="7"/>
    </row>
    <row r="47" spans="1:27" s="6" customFormat="1" ht="31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6"/>
      <c r="R47" s="56" t="s">
        <v>51</v>
      </c>
      <c r="S47" s="57" t="s">
        <v>31</v>
      </c>
      <c r="T47" s="60">
        <v>3</v>
      </c>
      <c r="U47" s="60">
        <v>2</v>
      </c>
      <c r="V47" s="60">
        <v>0</v>
      </c>
      <c r="W47" s="60">
        <v>0</v>
      </c>
      <c r="X47" s="60">
        <v>0</v>
      </c>
      <c r="Y47" s="57">
        <f t="shared" si="2"/>
        <v>5</v>
      </c>
      <c r="Z47" s="57">
        <v>2022</v>
      </c>
      <c r="AA47" s="7"/>
    </row>
    <row r="48" spans="1:27" s="6" customFormat="1" ht="31.5">
      <c r="A48" s="32">
        <v>6</v>
      </c>
      <c r="B48" s="32">
        <v>0</v>
      </c>
      <c r="C48" s="32">
        <v>1</v>
      </c>
      <c r="D48" s="32">
        <v>0</v>
      </c>
      <c r="E48" s="32">
        <v>4</v>
      </c>
      <c r="F48" s="32">
        <v>1</v>
      </c>
      <c r="G48" s="32">
        <v>2</v>
      </c>
      <c r="H48" s="32">
        <v>0</v>
      </c>
      <c r="I48" s="32">
        <v>8</v>
      </c>
      <c r="J48" s="32">
        <v>1</v>
      </c>
      <c r="K48" s="32">
        <v>0</v>
      </c>
      <c r="L48" s="32">
        <v>4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66" t="s">
        <v>52</v>
      </c>
      <c r="S48" s="67" t="s">
        <v>27</v>
      </c>
      <c r="T48" s="68">
        <f aca="true" t="shared" si="3" ref="T48:Y48">T50</f>
        <v>100</v>
      </c>
      <c r="U48" s="68">
        <f t="shared" si="3"/>
        <v>200</v>
      </c>
      <c r="V48" s="68">
        <f t="shared" si="3"/>
        <v>100</v>
      </c>
      <c r="W48" s="68">
        <f t="shared" si="3"/>
        <v>100</v>
      </c>
      <c r="X48" s="68">
        <f t="shared" si="3"/>
        <v>100</v>
      </c>
      <c r="Y48" s="68">
        <f t="shared" si="3"/>
        <v>600</v>
      </c>
      <c r="Z48" s="67">
        <v>2022</v>
      </c>
      <c r="AA48" s="7"/>
    </row>
    <row r="49" spans="1:27" s="6" customFormat="1" ht="31.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56" t="s">
        <v>53</v>
      </c>
      <c r="S49" s="57" t="s">
        <v>31</v>
      </c>
      <c r="T49" s="60">
        <v>230</v>
      </c>
      <c r="U49" s="60">
        <v>265</v>
      </c>
      <c r="V49" s="60">
        <v>300</v>
      </c>
      <c r="W49" s="60">
        <v>335</v>
      </c>
      <c r="X49" s="60">
        <v>370</v>
      </c>
      <c r="Y49" s="57">
        <v>370</v>
      </c>
      <c r="Z49" s="57">
        <v>2022</v>
      </c>
      <c r="AA49" s="7"/>
    </row>
    <row r="50" spans="1:27" s="6" customFormat="1" ht="47.25">
      <c r="A50" s="32">
        <v>6</v>
      </c>
      <c r="B50" s="32">
        <v>0</v>
      </c>
      <c r="C50" s="32">
        <v>1</v>
      </c>
      <c r="D50" s="32">
        <v>0</v>
      </c>
      <c r="E50" s="32">
        <v>4</v>
      </c>
      <c r="F50" s="32">
        <v>1</v>
      </c>
      <c r="G50" s="32">
        <v>2</v>
      </c>
      <c r="H50" s="32">
        <v>0</v>
      </c>
      <c r="I50" s="32">
        <v>8</v>
      </c>
      <c r="J50" s="32">
        <v>1</v>
      </c>
      <c r="K50" s="32">
        <v>0</v>
      </c>
      <c r="L50" s="32">
        <v>4</v>
      </c>
      <c r="M50" s="32">
        <v>2</v>
      </c>
      <c r="N50" s="32">
        <v>0</v>
      </c>
      <c r="O50" s="32">
        <v>0</v>
      </c>
      <c r="P50" s="32">
        <v>1</v>
      </c>
      <c r="Q50" s="32">
        <v>0</v>
      </c>
      <c r="R50" s="56" t="s">
        <v>54</v>
      </c>
      <c r="S50" s="57" t="s">
        <v>27</v>
      </c>
      <c r="T50" s="58">
        <v>100</v>
      </c>
      <c r="U50" s="58">
        <v>200</v>
      </c>
      <c r="V50" s="58">
        <v>100</v>
      </c>
      <c r="W50" s="58">
        <v>100</v>
      </c>
      <c r="X50" s="58">
        <v>100</v>
      </c>
      <c r="Y50" s="65">
        <f>SUM(T50:X50)</f>
        <v>600</v>
      </c>
      <c r="Z50" s="57">
        <v>2022</v>
      </c>
      <c r="AA50" s="7"/>
    </row>
    <row r="51" spans="1:27" s="6" customFormat="1" ht="19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56" t="s">
        <v>55</v>
      </c>
      <c r="S51" s="57" t="s">
        <v>31</v>
      </c>
      <c r="T51" s="60">
        <v>1</v>
      </c>
      <c r="U51" s="60">
        <v>10</v>
      </c>
      <c r="V51" s="60">
        <v>8</v>
      </c>
      <c r="W51" s="60">
        <v>8</v>
      </c>
      <c r="X51" s="60">
        <v>8</v>
      </c>
      <c r="Y51" s="57">
        <f>SUM(T51:X51)</f>
        <v>35</v>
      </c>
      <c r="Z51" s="57">
        <v>2022</v>
      </c>
      <c r="AA51" s="7"/>
    </row>
    <row r="52" spans="1:27" s="6" customFormat="1" ht="31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56" t="s">
        <v>56</v>
      </c>
      <c r="S52" s="57" t="s">
        <v>38</v>
      </c>
      <c r="T52" s="57">
        <v>1</v>
      </c>
      <c r="U52" s="57">
        <v>1</v>
      </c>
      <c r="V52" s="57">
        <v>1</v>
      </c>
      <c r="W52" s="57">
        <v>1</v>
      </c>
      <c r="X52" s="57">
        <v>1</v>
      </c>
      <c r="Y52" s="57">
        <v>1</v>
      </c>
      <c r="Z52" s="57">
        <v>2022</v>
      </c>
      <c r="AA52" s="7"/>
    </row>
    <row r="53" spans="1:27" s="6" customFormat="1" ht="31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62" t="s">
        <v>57</v>
      </c>
      <c r="S53" s="63" t="s">
        <v>31</v>
      </c>
      <c r="T53" s="64">
        <f>T43</f>
        <v>5</v>
      </c>
      <c r="U53" s="64">
        <f>U43</f>
        <v>13</v>
      </c>
      <c r="V53" s="64">
        <f>V43</f>
        <v>8</v>
      </c>
      <c r="W53" s="64">
        <f>W43</f>
        <v>8</v>
      </c>
      <c r="X53" s="64">
        <f>X43</f>
        <v>8</v>
      </c>
      <c r="Y53" s="64">
        <f>SUM(T53:X53)</f>
        <v>42</v>
      </c>
      <c r="Z53" s="63">
        <v>2022</v>
      </c>
      <c r="AA53" s="7"/>
    </row>
    <row r="54" spans="1:26" ht="47.25">
      <c r="A54" s="48"/>
      <c r="B54" s="48"/>
      <c r="C54" s="49"/>
      <c r="D54" s="49"/>
      <c r="E54" s="49"/>
      <c r="F54" s="49"/>
      <c r="G54" s="49"/>
      <c r="H54" s="49"/>
      <c r="I54" s="49"/>
      <c r="J54" s="48"/>
      <c r="K54" s="48"/>
      <c r="L54" s="48"/>
      <c r="M54" s="48"/>
      <c r="N54" s="48"/>
      <c r="O54" s="48"/>
      <c r="P54" s="48"/>
      <c r="Q54" s="50"/>
      <c r="R54" s="56" t="s">
        <v>58</v>
      </c>
      <c r="S54" s="57" t="s">
        <v>27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2022</v>
      </c>
    </row>
    <row r="55" spans="1:26" ht="47.25">
      <c r="A55" s="48"/>
      <c r="B55" s="48"/>
      <c r="C55" s="49"/>
      <c r="D55" s="49"/>
      <c r="E55" s="49"/>
      <c r="F55" s="49"/>
      <c r="G55" s="49"/>
      <c r="H55" s="49"/>
      <c r="I55" s="49"/>
      <c r="J55" s="48"/>
      <c r="K55" s="48"/>
      <c r="L55" s="48"/>
      <c r="M55" s="48"/>
      <c r="N55" s="48"/>
      <c r="O55" s="48"/>
      <c r="P55" s="48"/>
      <c r="Q55" s="50"/>
      <c r="R55" s="70" t="s">
        <v>59</v>
      </c>
      <c r="S55" s="69" t="s">
        <v>31</v>
      </c>
      <c r="T55" s="69">
        <f>T57+T59</f>
        <v>1</v>
      </c>
      <c r="U55" s="69">
        <f>U57+U59</f>
        <v>1</v>
      </c>
      <c r="V55" s="69">
        <f>V57+V59</f>
        <v>1</v>
      </c>
      <c r="W55" s="69">
        <f>W57+W59</f>
        <v>3</v>
      </c>
      <c r="X55" s="69">
        <f>X57+X59</f>
        <v>3</v>
      </c>
      <c r="Y55" s="69">
        <v>3</v>
      </c>
      <c r="Z55" s="69">
        <v>2022</v>
      </c>
    </row>
    <row r="56" spans="1:26" ht="31.5">
      <c r="A56" s="48"/>
      <c r="B56" s="48"/>
      <c r="C56" s="49"/>
      <c r="D56" s="49"/>
      <c r="E56" s="49"/>
      <c r="F56" s="49"/>
      <c r="G56" s="49"/>
      <c r="H56" s="49"/>
      <c r="I56" s="49"/>
      <c r="J56" s="48"/>
      <c r="K56" s="48"/>
      <c r="L56" s="48"/>
      <c r="M56" s="48"/>
      <c r="N56" s="48"/>
      <c r="O56" s="48"/>
      <c r="P56" s="48"/>
      <c r="Q56" s="50"/>
      <c r="R56" s="71" t="s">
        <v>60</v>
      </c>
      <c r="S56" s="57" t="s">
        <v>38</v>
      </c>
      <c r="T56" s="57">
        <v>1</v>
      </c>
      <c r="U56" s="57">
        <v>1</v>
      </c>
      <c r="V56" s="57">
        <v>1</v>
      </c>
      <c r="W56" s="57">
        <v>1</v>
      </c>
      <c r="X56" s="57">
        <v>1</v>
      </c>
      <c r="Y56" s="57">
        <v>1</v>
      </c>
      <c r="Z56" s="57">
        <v>2022</v>
      </c>
    </row>
    <row r="57" spans="1:26" ht="31.5">
      <c r="A57" s="48"/>
      <c r="B57" s="48"/>
      <c r="C57" s="49"/>
      <c r="D57" s="49"/>
      <c r="E57" s="49"/>
      <c r="F57" s="49"/>
      <c r="G57" s="49"/>
      <c r="H57" s="49"/>
      <c r="I57" s="49"/>
      <c r="J57" s="48"/>
      <c r="K57" s="48"/>
      <c r="L57" s="48"/>
      <c r="M57" s="48"/>
      <c r="N57" s="48"/>
      <c r="O57" s="48"/>
      <c r="P57" s="48"/>
      <c r="Q57" s="50"/>
      <c r="R57" s="71" t="s">
        <v>61</v>
      </c>
      <c r="S57" s="69" t="s">
        <v>31</v>
      </c>
      <c r="T57" s="69">
        <v>1</v>
      </c>
      <c r="U57" s="69">
        <v>1</v>
      </c>
      <c r="V57" s="69">
        <v>1</v>
      </c>
      <c r="W57" s="69">
        <v>2</v>
      </c>
      <c r="X57" s="69">
        <v>2</v>
      </c>
      <c r="Y57" s="69">
        <v>2</v>
      </c>
      <c r="Z57" s="69">
        <v>2022</v>
      </c>
    </row>
    <row r="58" spans="1:26" ht="47.25">
      <c r="A58" s="51"/>
      <c r="B58" s="51"/>
      <c r="C58" s="52"/>
      <c r="D58" s="52"/>
      <c r="E58" s="52"/>
      <c r="F58" s="52"/>
      <c r="G58" s="52"/>
      <c r="H58" s="52"/>
      <c r="I58" s="52"/>
      <c r="J58" s="51"/>
      <c r="K58" s="51"/>
      <c r="L58" s="51"/>
      <c r="M58" s="51"/>
      <c r="N58" s="51"/>
      <c r="O58" s="51"/>
      <c r="P58" s="51"/>
      <c r="Q58" s="53"/>
      <c r="R58" s="72" t="s">
        <v>64</v>
      </c>
      <c r="S58" s="63" t="s">
        <v>38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2022</v>
      </c>
    </row>
    <row r="59" spans="1:26" ht="47.25">
      <c r="A59" s="48"/>
      <c r="B59" s="48"/>
      <c r="C59" s="49"/>
      <c r="D59" s="49"/>
      <c r="E59" s="49"/>
      <c r="F59" s="49"/>
      <c r="G59" s="49"/>
      <c r="H59" s="49"/>
      <c r="I59" s="49"/>
      <c r="J59" s="48"/>
      <c r="K59" s="48"/>
      <c r="L59" s="48"/>
      <c r="M59" s="48"/>
      <c r="N59" s="48"/>
      <c r="O59" s="48"/>
      <c r="P59" s="48"/>
      <c r="Q59" s="50"/>
      <c r="R59" s="71" t="s">
        <v>62</v>
      </c>
      <c r="S59" s="69" t="s">
        <v>31</v>
      </c>
      <c r="T59" s="69">
        <v>0</v>
      </c>
      <c r="U59" s="69">
        <v>0</v>
      </c>
      <c r="V59" s="69">
        <v>0</v>
      </c>
      <c r="W59" s="69">
        <v>1</v>
      </c>
      <c r="X59" s="69">
        <v>1</v>
      </c>
      <c r="Y59" s="69">
        <v>1</v>
      </c>
      <c r="Z59" s="69">
        <v>2022</v>
      </c>
    </row>
    <row r="60" spans="1:26" ht="31.5">
      <c r="A60" s="51"/>
      <c r="B60" s="51"/>
      <c r="C60" s="52"/>
      <c r="D60" s="52"/>
      <c r="E60" s="52"/>
      <c r="F60" s="52"/>
      <c r="G60" s="52"/>
      <c r="H60" s="52"/>
      <c r="I60" s="52"/>
      <c r="J60" s="51"/>
      <c r="K60" s="51"/>
      <c r="L60" s="51"/>
      <c r="M60" s="51"/>
      <c r="N60" s="51"/>
      <c r="O60" s="51"/>
      <c r="P60" s="51"/>
      <c r="Q60" s="53"/>
      <c r="R60" s="62" t="s">
        <v>66</v>
      </c>
      <c r="S60" s="63" t="s">
        <v>38</v>
      </c>
      <c r="T60" s="63">
        <v>1</v>
      </c>
      <c r="U60" s="63">
        <v>1</v>
      </c>
      <c r="V60" s="63">
        <v>1</v>
      </c>
      <c r="W60" s="63">
        <v>1</v>
      </c>
      <c r="X60" s="63">
        <v>1</v>
      </c>
      <c r="Y60" s="63">
        <v>1</v>
      </c>
      <c r="Z60" s="63">
        <v>2022</v>
      </c>
    </row>
    <row r="61" spans="1:26" ht="31.5">
      <c r="A61" s="48"/>
      <c r="B61" s="48"/>
      <c r="C61" s="49"/>
      <c r="D61" s="49"/>
      <c r="E61" s="49"/>
      <c r="F61" s="49"/>
      <c r="G61" s="49"/>
      <c r="H61" s="49"/>
      <c r="I61" s="49"/>
      <c r="J61" s="48"/>
      <c r="K61" s="48"/>
      <c r="L61" s="48"/>
      <c r="M61" s="48"/>
      <c r="N61" s="48"/>
      <c r="O61" s="48"/>
      <c r="P61" s="48"/>
      <c r="Q61" s="50"/>
      <c r="R61" s="56" t="s">
        <v>63</v>
      </c>
      <c r="S61" s="57" t="s">
        <v>31</v>
      </c>
      <c r="T61" s="73">
        <v>3</v>
      </c>
      <c r="U61" s="73">
        <v>3</v>
      </c>
      <c r="V61" s="73">
        <v>3</v>
      </c>
      <c r="W61" s="73">
        <v>4</v>
      </c>
      <c r="X61" s="73">
        <v>4</v>
      </c>
      <c r="Y61" s="74">
        <v>4</v>
      </c>
      <c r="Z61" s="57">
        <v>2022</v>
      </c>
    </row>
    <row r="62" spans="18:26" ht="15">
      <c r="R62" s="75"/>
      <c r="S62" s="75"/>
      <c r="T62" s="76"/>
      <c r="U62" s="77"/>
      <c r="V62" s="77"/>
      <c r="W62" s="77"/>
      <c r="X62" s="77"/>
      <c r="Y62" s="77"/>
      <c r="Z62" s="77" t="s">
        <v>71</v>
      </c>
    </row>
  </sheetData>
  <sheetProtection selectLockedCells="1" selectUnlockedCells="1"/>
  <mergeCells count="23">
    <mergeCell ref="T5:Z5"/>
    <mergeCell ref="S6:Z6"/>
    <mergeCell ref="A7:Z7"/>
    <mergeCell ref="A8:Z8"/>
    <mergeCell ref="A9:Z9"/>
    <mergeCell ref="A10:Z10"/>
    <mergeCell ref="I15:Z15"/>
    <mergeCell ref="I16:Z16"/>
    <mergeCell ref="A18:Q18"/>
    <mergeCell ref="R18:R20"/>
    <mergeCell ref="S18:S20"/>
    <mergeCell ref="T18:X19"/>
    <mergeCell ref="Y18:Z19"/>
    <mergeCell ref="R1:Z1"/>
    <mergeCell ref="R2:Z2"/>
    <mergeCell ref="R3:Z3"/>
    <mergeCell ref="A19:C20"/>
    <mergeCell ref="D19:E20"/>
    <mergeCell ref="F19:G20"/>
    <mergeCell ref="H19:Q20"/>
    <mergeCell ref="A11:Z11"/>
    <mergeCell ref="A12:Z12"/>
    <mergeCell ref="A13:Z13"/>
  </mergeCells>
  <printOptions horizontalCentered="1"/>
  <pageMargins left="0.39375" right="0.39375" top="0.5902777777777778" bottom="0.39375" header="0.5118055555555555" footer="0.5118055555555555"/>
  <pageSetup firstPageNumber="34" useFirstPageNumber="1" fitToHeight="2" fitToWidth="1" horizontalDpi="300" verticalDpi="300" orientation="landscape" paperSize="9" scale="57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Специалист</cp:lastModifiedBy>
  <cp:lastPrinted>2019-10-10T05:43:09Z</cp:lastPrinted>
  <dcterms:created xsi:type="dcterms:W3CDTF">2019-02-05T09:36:33Z</dcterms:created>
  <dcterms:modified xsi:type="dcterms:W3CDTF">2019-11-22T13:13:26Z</dcterms:modified>
  <cp:category/>
  <cp:version/>
  <cp:contentType/>
  <cp:contentStatus/>
</cp:coreProperties>
</file>