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295" tabRatio="344" activeTab="0"/>
  </bookViews>
  <sheets>
    <sheet name="СОШ 2017" sheetId="1" r:id="rId1"/>
  </sheets>
  <definedNames>
    <definedName name="_xlnm.Print_Area" localSheetId="0">'СОШ 2017'!$A$1:$D$89</definedName>
  </definedNames>
  <calcPr fullCalcOnLoad="1"/>
</workbook>
</file>

<file path=xl/sharedStrings.xml><?xml version="1.0" encoding="utf-8"?>
<sst xmlns="http://schemas.openxmlformats.org/spreadsheetml/2006/main" count="115" uniqueCount="44">
  <si>
    <t>ИНФОРМАЦИЯ</t>
  </si>
  <si>
    <t>Главный бухгалтер</t>
  </si>
  <si>
    <t>о соотношении среднемесячной заработной платы работников административно-управленческого персонала (далее - АУП) и среднемесячной заработной платы работников учреждения</t>
  </si>
  <si>
    <t>Учреждение</t>
  </si>
  <si>
    <t>Спец.(коррекц.)школа № 4</t>
  </si>
  <si>
    <t>Гимназия № 5</t>
  </si>
  <si>
    <t xml:space="preserve">Директор </t>
  </si>
  <si>
    <t>Заместитель директора по учебно-воспитательной работе</t>
  </si>
  <si>
    <t>Заместитель директора по административно-хозяйственной части</t>
  </si>
  <si>
    <t>Заместитель директора по административно-хозяйственной работе</t>
  </si>
  <si>
    <t>Заместитель директора по воспитательной работе</t>
  </si>
  <si>
    <t>Заместитель директора по информатизации учебного процесса</t>
  </si>
  <si>
    <t>ВСОШ г.Конаково</t>
  </si>
  <si>
    <r>
      <t>Наименование должности АУП
(</t>
    </r>
    <r>
      <rPr>
        <i/>
        <u val="single"/>
        <sz val="11"/>
        <color indexed="8"/>
        <rFont val="Calibri"/>
        <family val="2"/>
      </rPr>
      <t>в соответствии с наименованием, указанным в трудовом договоре и трудовой книжке работника</t>
    </r>
    <r>
      <rPr>
        <i/>
        <sz val="11"/>
        <color indexed="8"/>
        <rFont val="Calibri"/>
        <family val="2"/>
      </rPr>
      <t>)</t>
    </r>
  </si>
  <si>
    <t>Соотношение среднемесячной заработной платы работников АУП и среднемесячной заработной платы работников</t>
  </si>
  <si>
    <t>Среднемеячная заработная плата за 2017 год (рублей)</t>
  </si>
  <si>
    <t>СОШ № 1</t>
  </si>
  <si>
    <t>СОШ № 2</t>
  </si>
  <si>
    <t>СОШ № 3</t>
  </si>
  <si>
    <t>СОШ № 6</t>
  </si>
  <si>
    <t>СОШ № 7</t>
  </si>
  <si>
    <t>СОШ № 8</t>
  </si>
  <si>
    <t>СОШ №9</t>
  </si>
  <si>
    <t>СОШ № 1 пос. Редкино</t>
  </si>
  <si>
    <t>СОШ № 2 пос. Редкино</t>
  </si>
  <si>
    <t>СОШ № 3 пос. Редкино</t>
  </si>
  <si>
    <t>СОШ пос. Козлово</t>
  </si>
  <si>
    <t>СОШ № 1 п.Новозавидовский</t>
  </si>
  <si>
    <t>СОШ № 2 п.Новозавидовский</t>
  </si>
  <si>
    <t>СОШ пос.  Радченко</t>
  </si>
  <si>
    <t>СОШ пос. Изоплит</t>
  </si>
  <si>
    <t>СОШ д..Озерки</t>
  </si>
  <si>
    <t>СОШ пос. Первое Мая</t>
  </si>
  <si>
    <t>СОШ д. Ручьи</t>
  </si>
  <si>
    <t>СОШ с.  Городня</t>
  </si>
  <si>
    <t>СОШ с. Селихово</t>
  </si>
  <si>
    <t>СОШ с. Юрьево-Девичье</t>
  </si>
  <si>
    <t>СОШ  с.Дмитрова Гора</t>
  </si>
  <si>
    <t>СОШ д. Вахонино</t>
  </si>
  <si>
    <t>СОШ д. Мокшино</t>
  </si>
  <si>
    <t>СОШ с. Завидово</t>
  </si>
  <si>
    <t>ООШ  с. Мелково</t>
  </si>
  <si>
    <t>НОШ с. Моховое</t>
  </si>
  <si>
    <t>совм.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</si>
</sst>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0"/>
      <name val="Arial"/>
      <family val="2"/>
    </font>
    <font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0" fillId="6" borderId="10" xfId="0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40" fillId="0" borderId="0" xfId="0" applyFont="1" applyFill="1" applyAlignment="1">
      <alignment/>
    </xf>
    <xf numFmtId="0" fontId="40" fillId="0" borderId="0" xfId="0" applyFont="1" applyAlignment="1">
      <alignment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zoomScalePageLayoutView="0" workbookViewId="0" topLeftCell="A40">
      <selection activeCell="A86" sqref="A86:A90"/>
    </sheetView>
  </sheetViews>
  <sheetFormatPr defaultColWidth="9.140625" defaultRowHeight="15"/>
  <cols>
    <col min="1" max="1" width="25.7109375" style="3" customWidth="1"/>
    <col min="2" max="2" width="41.00390625" style="5" customWidth="1"/>
    <col min="3" max="3" width="20.8515625" style="0" customWidth="1"/>
    <col min="4" max="4" width="29.57421875" style="0" customWidth="1"/>
  </cols>
  <sheetData>
    <row r="1" spans="1:4" ht="18.75">
      <c r="A1" s="16" t="s">
        <v>0</v>
      </c>
      <c r="B1" s="16"/>
      <c r="C1" s="16"/>
      <c r="D1" s="16"/>
    </row>
    <row r="2" spans="1:4" ht="53.25" customHeight="1">
      <c r="A2" s="17" t="s">
        <v>2</v>
      </c>
      <c r="B2" s="17"/>
      <c r="C2" s="17"/>
      <c r="D2" s="17"/>
    </row>
    <row r="3" spans="1:4" ht="18.75" customHeight="1">
      <c r="A3" s="18" t="s">
        <v>3</v>
      </c>
      <c r="B3" s="20" t="s">
        <v>13</v>
      </c>
      <c r="C3" s="21" t="s">
        <v>15</v>
      </c>
      <c r="D3" s="21" t="s">
        <v>14</v>
      </c>
    </row>
    <row r="4" spans="1:4" s="1" customFormat="1" ht="65.25" customHeight="1">
      <c r="A4" s="19"/>
      <c r="B4" s="20"/>
      <c r="C4" s="22"/>
      <c r="D4" s="22"/>
    </row>
    <row r="5" spans="1:4" ht="15">
      <c r="A5" s="13" t="s">
        <v>16</v>
      </c>
      <c r="B5" s="7" t="s">
        <v>6</v>
      </c>
      <c r="C5" s="9">
        <v>41409.04</v>
      </c>
      <c r="D5" s="10">
        <f>C5/20372.99</f>
        <v>2.032546032762005</v>
      </c>
    </row>
    <row r="6" spans="1:4" ht="15">
      <c r="A6" s="14"/>
      <c r="B6" s="4" t="s">
        <v>1</v>
      </c>
      <c r="C6" s="9">
        <v>36230.17</v>
      </c>
      <c r="D6" s="10">
        <f>C6/20372.99</f>
        <v>1.77834328687149</v>
      </c>
    </row>
    <row r="7" spans="1:4" ht="15">
      <c r="A7" s="13" t="s">
        <v>17</v>
      </c>
      <c r="B7" s="7" t="s">
        <v>6</v>
      </c>
      <c r="C7" s="9">
        <v>56343.67</v>
      </c>
      <c r="D7" s="9">
        <f>C7/21896.83</f>
        <v>2.573142779114602</v>
      </c>
    </row>
    <row r="8" spans="1:4" ht="15">
      <c r="A8" s="14"/>
      <c r="B8" s="4" t="s">
        <v>1</v>
      </c>
      <c r="C8" s="9">
        <v>34400.92</v>
      </c>
      <c r="D8" s="9">
        <f>C8/21896.83</f>
        <v>1.57104567190776</v>
      </c>
    </row>
    <row r="9" spans="1:4" ht="15">
      <c r="A9" s="13" t="s">
        <v>18</v>
      </c>
      <c r="B9" s="7" t="s">
        <v>6</v>
      </c>
      <c r="C9" s="9">
        <v>60492.82</v>
      </c>
      <c r="D9" s="9">
        <f>C9/24465.17</f>
        <v>2.4726098367597693</v>
      </c>
    </row>
    <row r="10" spans="1:4" ht="15">
      <c r="A10" s="14"/>
      <c r="B10" s="4" t="s">
        <v>1</v>
      </c>
      <c r="C10" s="9">
        <v>57292.78</v>
      </c>
      <c r="D10" s="9">
        <f>C10/24465.17</f>
        <v>2.3418100099038757</v>
      </c>
    </row>
    <row r="11" spans="1:4" ht="30">
      <c r="A11" s="14"/>
      <c r="B11" s="4" t="s">
        <v>8</v>
      </c>
      <c r="C11" s="9">
        <v>27393.26</v>
      </c>
      <c r="D11" s="9">
        <f>C11/24465.17</f>
        <v>1.1196840242679695</v>
      </c>
    </row>
    <row r="12" spans="1:4" ht="15">
      <c r="A12" s="13" t="s">
        <v>4</v>
      </c>
      <c r="B12" s="7" t="s">
        <v>6</v>
      </c>
      <c r="C12" s="9">
        <v>53020</v>
      </c>
      <c r="D12" s="9">
        <f>C12/27644.1</f>
        <v>1.9179499423023358</v>
      </c>
    </row>
    <row r="13" spans="1:4" ht="15">
      <c r="A13" s="14"/>
      <c r="B13" s="4" t="s">
        <v>1</v>
      </c>
      <c r="C13" s="9">
        <v>27600</v>
      </c>
      <c r="D13" s="9">
        <f>C13/27644.1</f>
        <v>0.9984047228884283</v>
      </c>
    </row>
    <row r="14" spans="1:4" ht="15">
      <c r="A14" s="13" t="s">
        <v>5</v>
      </c>
      <c r="B14" s="7" t="s">
        <v>6</v>
      </c>
      <c r="C14" s="9">
        <v>59627.32</v>
      </c>
      <c r="D14" s="9">
        <f>C14/22897.32</f>
        <v>2.6041178618283713</v>
      </c>
    </row>
    <row r="15" spans="1:4" ht="30">
      <c r="A15" s="14"/>
      <c r="B15" s="4" t="s">
        <v>8</v>
      </c>
      <c r="C15" s="9">
        <v>29830.43</v>
      </c>
      <c r="D15" s="9">
        <f>C15/22897.32</f>
        <v>1.3027913310378683</v>
      </c>
    </row>
    <row r="16" spans="1:4" ht="15">
      <c r="A16" s="14"/>
      <c r="B16" s="4" t="s">
        <v>1</v>
      </c>
      <c r="C16" s="9">
        <v>58516.08</v>
      </c>
      <c r="D16" s="9">
        <f>C16/22897.32</f>
        <v>2.5555864179738066</v>
      </c>
    </row>
    <row r="17" spans="1:4" ht="30">
      <c r="A17" s="14"/>
      <c r="B17" s="4" t="s">
        <v>11</v>
      </c>
      <c r="C17" s="9">
        <v>18926.23</v>
      </c>
      <c r="D17" s="9">
        <f>C17/22897.32</f>
        <v>0.8265696596806963</v>
      </c>
    </row>
    <row r="18" spans="1:4" ht="15">
      <c r="A18" s="13" t="s">
        <v>19</v>
      </c>
      <c r="B18" s="7" t="s">
        <v>6</v>
      </c>
      <c r="C18" s="9">
        <v>40536.86</v>
      </c>
      <c r="D18" s="9">
        <f>C18/22431.12</f>
        <v>1.8071705737386274</v>
      </c>
    </row>
    <row r="19" spans="1:4" ht="15">
      <c r="A19" s="14"/>
      <c r="B19" s="4" t="s">
        <v>1</v>
      </c>
      <c r="C19" s="9">
        <v>37288.39</v>
      </c>
      <c r="D19" s="9">
        <f>C19/22431.12</f>
        <v>1.6623507876557213</v>
      </c>
    </row>
    <row r="20" spans="1:4" ht="30">
      <c r="A20" s="14"/>
      <c r="B20" s="4" t="s">
        <v>8</v>
      </c>
      <c r="C20" s="9">
        <v>23886.75</v>
      </c>
      <c r="D20" s="9">
        <f>C20/22431.12</f>
        <v>1.0648933267710217</v>
      </c>
    </row>
    <row r="21" spans="1:4" ht="15">
      <c r="A21" s="13" t="s">
        <v>20</v>
      </c>
      <c r="B21" s="7" t="s">
        <v>6</v>
      </c>
      <c r="C21" s="9">
        <v>55286.02</v>
      </c>
      <c r="D21" s="9">
        <f>C21/24841.49</f>
        <v>2.225551687922101</v>
      </c>
    </row>
    <row r="22" spans="1:4" ht="15">
      <c r="A22" s="14"/>
      <c r="B22" s="4" t="s">
        <v>1</v>
      </c>
      <c r="C22" s="9">
        <v>44963.49</v>
      </c>
      <c r="D22" s="9">
        <f>C22/24841.49</f>
        <v>1.8100158243325981</v>
      </c>
    </row>
    <row r="23" spans="1:4" ht="30">
      <c r="A23" s="14"/>
      <c r="B23" s="4" t="s">
        <v>9</v>
      </c>
      <c r="C23" s="9">
        <v>17145.89</v>
      </c>
      <c r="D23" s="9">
        <f>C23/24841.49</f>
        <v>0.6902118190172972</v>
      </c>
    </row>
    <row r="24" spans="1:4" ht="15">
      <c r="A24" s="13" t="s">
        <v>21</v>
      </c>
      <c r="B24" s="7" t="s">
        <v>6</v>
      </c>
      <c r="C24" s="9">
        <v>51343.92</v>
      </c>
      <c r="D24" s="9">
        <f>C24/23964.4</f>
        <v>2.142508053612859</v>
      </c>
    </row>
    <row r="25" spans="1:4" ht="15">
      <c r="A25" s="14"/>
      <c r="B25" s="4" t="s">
        <v>1</v>
      </c>
      <c r="C25" s="9">
        <v>44713.12</v>
      </c>
      <c r="D25" s="9">
        <f>C25/23964.4</f>
        <v>1.8658142911986113</v>
      </c>
    </row>
    <row r="26" spans="1:5" ht="30">
      <c r="A26" s="14"/>
      <c r="B26" s="6" t="s">
        <v>7</v>
      </c>
      <c r="C26" s="9">
        <v>7920.87</v>
      </c>
      <c r="D26" s="9">
        <f>C26/23964.4</f>
        <v>0.3305265310210145</v>
      </c>
      <c r="E26" t="s">
        <v>43</v>
      </c>
    </row>
    <row r="27" spans="1:4" ht="30">
      <c r="A27" s="14"/>
      <c r="B27" s="4" t="s">
        <v>8</v>
      </c>
      <c r="C27" s="9">
        <v>22904.72</v>
      </c>
      <c r="D27" s="9">
        <f>C27/23964.4</f>
        <v>0.9557810752616381</v>
      </c>
    </row>
    <row r="28" spans="1:4" ht="15">
      <c r="A28" s="13" t="s">
        <v>22</v>
      </c>
      <c r="B28" s="7" t="s">
        <v>6</v>
      </c>
      <c r="C28" s="9">
        <v>58114.63</v>
      </c>
      <c r="D28" s="9">
        <f>C28/23052.63</f>
        <v>2.520954442074505</v>
      </c>
    </row>
    <row r="29" spans="1:4" ht="15">
      <c r="A29" s="14"/>
      <c r="B29" s="4" t="s">
        <v>1</v>
      </c>
      <c r="C29" s="9">
        <v>48118.02</v>
      </c>
      <c r="D29" s="9">
        <f>C29/23052.63</f>
        <v>2.0873115128295554</v>
      </c>
    </row>
    <row r="30" spans="1:4" ht="30">
      <c r="A30" s="14"/>
      <c r="B30" s="4" t="s">
        <v>9</v>
      </c>
      <c r="C30" s="9">
        <v>20352.15</v>
      </c>
      <c r="D30" s="9">
        <f>C30/23052.63</f>
        <v>0.8828558823873892</v>
      </c>
    </row>
    <row r="31" spans="1:4" ht="15">
      <c r="A31" s="13" t="s">
        <v>23</v>
      </c>
      <c r="B31" s="7" t="s">
        <v>6</v>
      </c>
      <c r="C31" s="9">
        <v>47921.74</v>
      </c>
      <c r="D31" s="9">
        <f>C31/23947.03</f>
        <v>2.001155884466675</v>
      </c>
    </row>
    <row r="32" spans="1:4" ht="15">
      <c r="A32" s="14"/>
      <c r="B32" s="4" t="s">
        <v>1</v>
      </c>
      <c r="C32" s="9">
        <v>28191.67</v>
      </c>
      <c r="D32" s="9">
        <f>C32/23947.03</f>
        <v>1.1772512081874036</v>
      </c>
    </row>
    <row r="33" spans="1:4" ht="15">
      <c r="A33" s="13" t="s">
        <v>24</v>
      </c>
      <c r="B33" s="7" t="s">
        <v>6</v>
      </c>
      <c r="C33" s="9">
        <v>50965.46</v>
      </c>
      <c r="D33" s="9">
        <f>C33/25266.34</f>
        <v>2.017128717495292</v>
      </c>
    </row>
    <row r="34" spans="1:4" ht="15">
      <c r="A34" s="14"/>
      <c r="B34" s="4" t="s">
        <v>1</v>
      </c>
      <c r="C34" s="9">
        <v>43204.49</v>
      </c>
      <c r="D34" s="9">
        <f>C34/25266.34</f>
        <v>1.7099623451596075</v>
      </c>
    </row>
    <row r="35" spans="1:4" ht="30">
      <c r="A35" s="14"/>
      <c r="B35" s="4" t="s">
        <v>8</v>
      </c>
      <c r="C35" s="9">
        <v>22416.55</v>
      </c>
      <c r="D35" s="9">
        <f>C35/25266.34</f>
        <v>0.8872100193379808</v>
      </c>
    </row>
    <row r="36" spans="1:4" ht="15">
      <c r="A36" s="13" t="s">
        <v>25</v>
      </c>
      <c r="B36" s="7" t="s">
        <v>6</v>
      </c>
      <c r="C36" s="9">
        <v>45659.92</v>
      </c>
      <c r="D36" s="9">
        <f>C36/17727</f>
        <v>2.5757274214475094</v>
      </c>
    </row>
    <row r="37" spans="1:4" ht="30">
      <c r="A37" s="14"/>
      <c r="B37" s="6" t="s">
        <v>7</v>
      </c>
      <c r="C37" s="9">
        <v>37446.97</v>
      </c>
      <c r="D37" s="9">
        <f>C37/17727</f>
        <v>2.1124256783437696</v>
      </c>
    </row>
    <row r="38" spans="1:4" ht="30">
      <c r="A38" s="14"/>
      <c r="B38" s="6" t="s">
        <v>10</v>
      </c>
      <c r="C38" s="9">
        <v>34543.5</v>
      </c>
      <c r="D38" s="9">
        <f>C38/17727</f>
        <v>1.94863767134879</v>
      </c>
    </row>
    <row r="39" spans="1:4" ht="30">
      <c r="A39" s="14"/>
      <c r="B39" s="4" t="s">
        <v>8</v>
      </c>
      <c r="C39" s="9">
        <v>30179.82</v>
      </c>
      <c r="D39" s="9">
        <f>C39/17727</f>
        <v>1.7024775765781013</v>
      </c>
    </row>
    <row r="40" spans="1:4" ht="15">
      <c r="A40" s="14"/>
      <c r="B40" s="4" t="s">
        <v>1</v>
      </c>
      <c r="C40" s="9">
        <v>29465.08</v>
      </c>
      <c r="D40" s="9">
        <f>C40/17727</f>
        <v>1.662158289614712</v>
      </c>
    </row>
    <row r="41" spans="1:4" ht="15">
      <c r="A41" s="15" t="s">
        <v>26</v>
      </c>
      <c r="B41" s="7" t="s">
        <v>6</v>
      </c>
      <c r="C41" s="9">
        <v>51638.19</v>
      </c>
      <c r="D41" s="9">
        <f>C41/17369.33</f>
        <v>2.9729523245859224</v>
      </c>
    </row>
    <row r="42" spans="1:4" ht="15">
      <c r="A42" s="15"/>
      <c r="B42" s="4" t="s">
        <v>1</v>
      </c>
      <c r="C42" s="9">
        <v>30559.74</v>
      </c>
      <c r="D42" s="9">
        <f>C42/17369.33</f>
        <v>1.7594081061272944</v>
      </c>
    </row>
    <row r="43" spans="1:4" ht="30">
      <c r="A43" s="15"/>
      <c r="B43" s="4" t="s">
        <v>8</v>
      </c>
      <c r="C43" s="9">
        <v>16273.6</v>
      </c>
      <c r="D43" s="9">
        <f>C43/17369.33</f>
        <v>0.9369158165571153</v>
      </c>
    </row>
    <row r="44" spans="1:4" ht="25.5" customHeight="1">
      <c r="A44" s="15" t="s">
        <v>27</v>
      </c>
      <c r="B44" s="7" t="s">
        <v>6</v>
      </c>
      <c r="C44" s="9">
        <v>42841.47</v>
      </c>
      <c r="D44" s="9">
        <f>C44/21152.5</f>
        <v>2.025362013946342</v>
      </c>
    </row>
    <row r="45" spans="1:4" ht="15">
      <c r="A45" s="15"/>
      <c r="B45" s="4" t="s">
        <v>1</v>
      </c>
      <c r="C45" s="9">
        <v>27354.46</v>
      </c>
      <c r="D45" s="9">
        <f>C45/21152.5</f>
        <v>1.2932022219595791</v>
      </c>
    </row>
    <row r="46" spans="1:4" ht="30">
      <c r="A46" s="15"/>
      <c r="B46" s="4" t="s">
        <v>8</v>
      </c>
      <c r="C46" s="9">
        <v>23880.62</v>
      </c>
      <c r="D46" s="9">
        <f>C46/21152.5</f>
        <v>1.1289738801560099</v>
      </c>
    </row>
    <row r="47" spans="1:4" ht="25.5" customHeight="1">
      <c r="A47" s="13" t="s">
        <v>28</v>
      </c>
      <c r="B47" s="7" t="s">
        <v>6</v>
      </c>
      <c r="C47" s="9">
        <v>64973.52</v>
      </c>
      <c r="D47" s="9">
        <f>C47/22743.32</f>
        <v>2.85681773813146</v>
      </c>
    </row>
    <row r="48" spans="1:4" ht="15">
      <c r="A48" s="14"/>
      <c r="B48" s="4" t="s">
        <v>1</v>
      </c>
      <c r="C48" s="9">
        <v>25942.6</v>
      </c>
      <c r="D48" s="9">
        <f>C48/22743.32</f>
        <v>1.1406689964349972</v>
      </c>
    </row>
    <row r="49" spans="1:4" ht="30">
      <c r="A49" s="14"/>
      <c r="B49" s="4" t="s">
        <v>8</v>
      </c>
      <c r="C49" s="9">
        <v>18673.84</v>
      </c>
      <c r="D49" s="9">
        <f>C49/22743.32</f>
        <v>0.8210692194455339</v>
      </c>
    </row>
    <row r="50" spans="1:4" ht="30">
      <c r="A50" s="14"/>
      <c r="B50" s="6" t="s">
        <v>10</v>
      </c>
      <c r="C50" s="9">
        <v>24325.18</v>
      </c>
      <c r="D50" s="9">
        <f>C50/22743.32</f>
        <v>1.0695527302082546</v>
      </c>
    </row>
    <row r="51" spans="1:4" ht="15">
      <c r="A51" s="13" t="s">
        <v>29</v>
      </c>
      <c r="B51" s="8" t="s">
        <v>6</v>
      </c>
      <c r="C51" s="9">
        <v>44949.42</v>
      </c>
      <c r="D51" s="9">
        <f>C51/16689.15</f>
        <v>2.693331895273276</v>
      </c>
    </row>
    <row r="52" spans="1:4" ht="15">
      <c r="A52" s="14"/>
      <c r="B52" s="2" t="s">
        <v>1</v>
      </c>
      <c r="C52" s="9">
        <v>29976.53</v>
      </c>
      <c r="D52" s="9">
        <f>C52/16689.15</f>
        <v>1.7961687683315206</v>
      </c>
    </row>
    <row r="53" spans="1:4" ht="30">
      <c r="A53" s="14"/>
      <c r="B53" s="6" t="s">
        <v>10</v>
      </c>
      <c r="C53" s="9">
        <v>26493.38</v>
      </c>
      <c r="D53" s="9">
        <f>C53/16689.15</f>
        <v>1.5874613146864878</v>
      </c>
    </row>
    <row r="54" spans="1:4" ht="15">
      <c r="A54" s="13" t="s">
        <v>30</v>
      </c>
      <c r="B54" s="7" t="s">
        <v>6</v>
      </c>
      <c r="C54" s="9">
        <v>53328.27</v>
      </c>
      <c r="D54" s="9">
        <f>C54/18260.18</f>
        <v>2.9204679252887975</v>
      </c>
    </row>
    <row r="55" spans="1:4" ht="15">
      <c r="A55" s="14"/>
      <c r="B55" s="4" t="s">
        <v>1</v>
      </c>
      <c r="C55" s="9">
        <v>17051.12</v>
      </c>
      <c r="D55" s="9">
        <f>C55/18260.18</f>
        <v>0.9337870711022563</v>
      </c>
    </row>
    <row r="56" spans="1:4" ht="15">
      <c r="A56" s="13" t="s">
        <v>12</v>
      </c>
      <c r="B56" s="7" t="s">
        <v>6</v>
      </c>
      <c r="C56" s="9">
        <v>38873.31</v>
      </c>
      <c r="D56" s="9">
        <f>C56/21321.714</f>
        <v>1.8231794123117868</v>
      </c>
    </row>
    <row r="57" spans="1:4" ht="15">
      <c r="A57" s="14"/>
      <c r="B57" s="4" t="s">
        <v>1</v>
      </c>
      <c r="C57" s="9">
        <v>32259.04</v>
      </c>
      <c r="D57" s="9">
        <f>C57/21321.71</f>
        <v>1.512966830521567</v>
      </c>
    </row>
    <row r="58" spans="1:4" ht="15">
      <c r="A58" s="13" t="s">
        <v>31</v>
      </c>
      <c r="B58" s="7" t="s">
        <v>6</v>
      </c>
      <c r="C58" s="9">
        <v>55752.26</v>
      </c>
      <c r="D58" s="9">
        <f>C58/27996.95</f>
        <v>1.9913690598440188</v>
      </c>
    </row>
    <row r="59" spans="1:4" ht="15">
      <c r="A59" s="14"/>
      <c r="B59" s="4" t="s">
        <v>1</v>
      </c>
      <c r="C59" s="9">
        <v>47658.33</v>
      </c>
      <c r="D59" s="9">
        <f>C59/27996.95</f>
        <v>1.7022686399768547</v>
      </c>
    </row>
    <row r="60" spans="1:4" ht="15">
      <c r="A60" s="13" t="s">
        <v>32</v>
      </c>
      <c r="B60" s="7" t="s">
        <v>6</v>
      </c>
      <c r="C60" s="9">
        <v>50317.26</v>
      </c>
      <c r="D60" s="9">
        <f>C60/18200.78</f>
        <v>2.7645661339788736</v>
      </c>
    </row>
    <row r="61" spans="1:4" ht="15">
      <c r="A61" s="14"/>
      <c r="B61" s="2" t="s">
        <v>1</v>
      </c>
      <c r="C61" s="9">
        <v>25580.81</v>
      </c>
      <c r="D61" s="9">
        <f>C61/18200.78</f>
        <v>1.4054787761843175</v>
      </c>
    </row>
    <row r="62" spans="1:4" ht="15">
      <c r="A62" s="13" t="s">
        <v>33</v>
      </c>
      <c r="B62" s="8" t="s">
        <v>6</v>
      </c>
      <c r="C62" s="9">
        <v>50784.74</v>
      </c>
      <c r="D62" s="9">
        <f>C62/19528.69</f>
        <v>2.600519543297579</v>
      </c>
    </row>
    <row r="63" spans="1:4" ht="15">
      <c r="A63" s="14"/>
      <c r="B63" s="2" t="s">
        <v>1</v>
      </c>
      <c r="C63" s="9">
        <v>38537.06</v>
      </c>
      <c r="D63" s="9">
        <f>C63/19528.69</f>
        <v>1.9733561237338502</v>
      </c>
    </row>
    <row r="64" spans="1:4" ht="15">
      <c r="A64" s="13" t="s">
        <v>34</v>
      </c>
      <c r="B64" s="8" t="s">
        <v>6</v>
      </c>
      <c r="C64" s="9">
        <v>40653.54</v>
      </c>
      <c r="D64" s="9">
        <f>C64/25974.79</f>
        <v>1.5651152521348584</v>
      </c>
    </row>
    <row r="65" spans="1:4" ht="15">
      <c r="A65" s="14"/>
      <c r="B65" s="2" t="s">
        <v>1</v>
      </c>
      <c r="C65" s="9">
        <v>32799.5</v>
      </c>
      <c r="D65" s="9">
        <f>C65/25974.79</f>
        <v>1.2627436063968178</v>
      </c>
    </row>
    <row r="66" spans="1:4" ht="15">
      <c r="A66" s="13" t="s">
        <v>35</v>
      </c>
      <c r="B66" s="8" t="s">
        <v>6</v>
      </c>
      <c r="C66" s="9">
        <v>47938.08</v>
      </c>
      <c r="D66" s="9">
        <f>C66/22790.04</f>
        <v>2.10346625104651</v>
      </c>
    </row>
    <row r="67" spans="1:4" ht="15">
      <c r="A67" s="14"/>
      <c r="B67" s="2" t="s">
        <v>1</v>
      </c>
      <c r="C67" s="9">
        <v>33008.29</v>
      </c>
      <c r="D67" s="9">
        <f>C67/22790.04</f>
        <v>1.4483647242391853</v>
      </c>
    </row>
    <row r="68" spans="1:4" ht="15">
      <c r="A68" s="13" t="s">
        <v>36</v>
      </c>
      <c r="B68" s="8" t="s">
        <v>6</v>
      </c>
      <c r="C68" s="9">
        <v>55648.88</v>
      </c>
      <c r="D68" s="9">
        <f>C68/20164.06</f>
        <v>2.7598053169847736</v>
      </c>
    </row>
    <row r="69" spans="1:4" ht="15">
      <c r="A69" s="14"/>
      <c r="B69" s="2" t="s">
        <v>1</v>
      </c>
      <c r="C69" s="9">
        <v>37487.44</v>
      </c>
      <c r="D69" s="9">
        <f>C69/20164.06</f>
        <v>1.8591216253076017</v>
      </c>
    </row>
    <row r="70" spans="1:4" ht="15">
      <c r="A70" s="13" t="s">
        <v>37</v>
      </c>
      <c r="B70" s="8" t="s">
        <v>6</v>
      </c>
      <c r="C70" s="9">
        <v>41391.03</v>
      </c>
      <c r="D70" s="9">
        <f>C70/25589.63</f>
        <v>1.6174923201312406</v>
      </c>
    </row>
    <row r="71" spans="1:4" ht="15">
      <c r="A71" s="14"/>
      <c r="B71" s="2" t="s">
        <v>1</v>
      </c>
      <c r="C71" s="9">
        <v>22503.92</v>
      </c>
      <c r="D71" s="9">
        <f>C71/25589.63</f>
        <v>0.8794156070251894</v>
      </c>
    </row>
    <row r="72" spans="1:4" ht="15">
      <c r="A72" s="13" t="s">
        <v>38</v>
      </c>
      <c r="B72" s="8" t="s">
        <v>6</v>
      </c>
      <c r="C72" s="9">
        <v>45855.75</v>
      </c>
      <c r="D72" s="9">
        <f>C72/22329.4</f>
        <v>2.053604216862074</v>
      </c>
    </row>
    <row r="73" spans="1:4" ht="15">
      <c r="A73" s="14"/>
      <c r="B73" s="2" t="s">
        <v>1</v>
      </c>
      <c r="C73" s="9">
        <v>34556.61</v>
      </c>
      <c r="D73" s="9">
        <f>C73/22329.4</f>
        <v>1.5475834549965515</v>
      </c>
    </row>
    <row r="74" spans="1:4" ht="15">
      <c r="A74" s="13" t="s">
        <v>39</v>
      </c>
      <c r="B74" s="7" t="s">
        <v>6</v>
      </c>
      <c r="C74" s="9">
        <v>49583.33</v>
      </c>
      <c r="D74" s="9">
        <f>C74/30732.78</f>
        <v>1.6133695031819446</v>
      </c>
    </row>
    <row r="75" spans="1:4" ht="15">
      <c r="A75" s="14"/>
      <c r="B75" s="4" t="s">
        <v>1</v>
      </c>
      <c r="C75" s="9">
        <v>47850.81</v>
      </c>
      <c r="D75" s="9">
        <f>C75/30732.78</f>
        <v>1.5569958200982794</v>
      </c>
    </row>
    <row r="76" spans="1:4" ht="30">
      <c r="A76" s="14"/>
      <c r="B76" s="4" t="s">
        <v>8</v>
      </c>
      <c r="C76" s="9">
        <v>31131.95</v>
      </c>
      <c r="D76" s="9">
        <f>C76/30732.78</f>
        <v>1.0129884117219465</v>
      </c>
    </row>
    <row r="77" spans="1:4" ht="15">
      <c r="A77" s="13" t="s">
        <v>40</v>
      </c>
      <c r="B77" s="8" t="s">
        <v>6</v>
      </c>
      <c r="C77" s="9">
        <v>60099.84</v>
      </c>
      <c r="D77" s="9">
        <f>C77/18665.78</f>
        <v>3.219787225607502</v>
      </c>
    </row>
    <row r="78" spans="1:4" ht="15">
      <c r="A78" s="14"/>
      <c r="B78" s="2" t="s">
        <v>1</v>
      </c>
      <c r="C78" s="9">
        <v>34131.59</v>
      </c>
      <c r="D78" s="9">
        <f>C78/18665.78</f>
        <v>1.8285648925466815</v>
      </c>
    </row>
    <row r="79" spans="1:4" ht="15">
      <c r="A79" s="13" t="s">
        <v>41</v>
      </c>
      <c r="B79" s="8" t="s">
        <v>6</v>
      </c>
      <c r="C79" s="9">
        <v>44512.92</v>
      </c>
      <c r="D79" s="9">
        <f>C79/22591.6</f>
        <v>1.9703305653428709</v>
      </c>
    </row>
    <row r="80" spans="1:4" ht="15">
      <c r="A80" s="14"/>
      <c r="B80" s="2" t="s">
        <v>1</v>
      </c>
      <c r="C80" s="9">
        <v>28105.92</v>
      </c>
      <c r="D80" s="9">
        <f>C80/22591.6</f>
        <v>1.2440871828467217</v>
      </c>
    </row>
    <row r="81" spans="1:4" ht="15">
      <c r="A81" s="15" t="s">
        <v>42</v>
      </c>
      <c r="B81" s="8" t="s">
        <v>6</v>
      </c>
      <c r="C81" s="9">
        <v>66639.23</v>
      </c>
      <c r="D81" s="9">
        <f>C81/25478.33</f>
        <v>2.615525821354853</v>
      </c>
    </row>
    <row r="82" spans="1:4" ht="15">
      <c r="A82" s="15"/>
      <c r="B82" s="2" t="s">
        <v>1</v>
      </c>
      <c r="C82" s="9">
        <v>35955.97</v>
      </c>
      <c r="D82" s="9">
        <f>C82/25478.33</f>
        <v>1.411237314219574</v>
      </c>
    </row>
    <row r="86" spans="1:2" ht="15">
      <c r="A86" s="11"/>
      <c r="B86" s="12"/>
    </row>
    <row r="87" spans="1:2" ht="15">
      <c r="A87" s="11"/>
      <c r="B87" s="12"/>
    </row>
    <row r="88" spans="1:2" ht="15">
      <c r="A88" s="11"/>
      <c r="B88" s="12"/>
    </row>
  </sheetData>
  <sheetProtection/>
  <mergeCells count="36">
    <mergeCell ref="A1:D1"/>
    <mergeCell ref="A2:D2"/>
    <mergeCell ref="A3:A4"/>
    <mergeCell ref="B3:B4"/>
    <mergeCell ref="C3:C4"/>
    <mergeCell ref="D3:D4"/>
    <mergeCell ref="A5:A6"/>
    <mergeCell ref="A7:A8"/>
    <mergeCell ref="A9:A11"/>
    <mergeCell ref="A12:A13"/>
    <mergeCell ref="A14:A17"/>
    <mergeCell ref="A18:A20"/>
    <mergeCell ref="A21:A23"/>
    <mergeCell ref="A24:A27"/>
    <mergeCell ref="A28:A30"/>
    <mergeCell ref="A31:A32"/>
    <mergeCell ref="A33:A35"/>
    <mergeCell ref="A36:A40"/>
    <mergeCell ref="A41:A43"/>
    <mergeCell ref="A44:A46"/>
    <mergeCell ref="A47:A50"/>
    <mergeCell ref="A51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6"/>
    <mergeCell ref="A77:A78"/>
    <mergeCell ref="A79:A80"/>
    <mergeCell ref="A81:A82"/>
  </mergeCells>
  <printOptions/>
  <pageMargins left="0.5118110236220472" right="0.31496062992125984" top="0.7480314960629921" bottom="0.7480314960629921" header="0.31496062992125984" footer="0.31496062992125984"/>
  <pageSetup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2018-03-29T08:22:09Z</dcterms:modified>
  <cp:category/>
  <cp:version/>
  <cp:contentType/>
  <cp:contentStatus/>
</cp:coreProperties>
</file>