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10" windowWidth="19420" windowHeight="9210"/>
  </bookViews>
  <sheets>
    <sheet name="приложение 5 (РПЦ)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278" i="1"/>
  <c r="G277" s="1"/>
  <c r="G276" s="1"/>
  <c r="G275" s="1"/>
  <c r="G274" s="1"/>
  <c r="G273" s="1"/>
  <c r="F278"/>
  <c r="F277" s="1"/>
  <c r="F276" s="1"/>
  <c r="F275" s="1"/>
  <c r="F274" s="1"/>
  <c r="F273" s="1"/>
  <c r="E278"/>
  <c r="E277" s="1"/>
  <c r="E276" s="1"/>
  <c r="E275" s="1"/>
  <c r="E274" s="1"/>
  <c r="E273" s="1"/>
  <c r="G271"/>
  <c r="F271"/>
  <c r="E271"/>
  <c r="G270"/>
  <c r="G268" s="1"/>
  <c r="G266" s="1"/>
  <c r="G265" s="1"/>
  <c r="G264" s="1"/>
  <c r="G263" s="1"/>
  <c r="F270"/>
  <c r="F268" s="1"/>
  <c r="F266" s="1"/>
  <c r="F265" s="1"/>
  <c r="F264" s="1"/>
  <c r="F263" s="1"/>
  <c r="E270"/>
  <c r="E268"/>
  <c r="E266"/>
  <c r="E265" s="1"/>
  <c r="E264" s="1"/>
  <c r="E263" s="1"/>
  <c r="G261"/>
  <c r="F261"/>
  <c r="F259" s="1"/>
  <c r="F258" s="1"/>
  <c r="F257" s="1"/>
  <c r="G260"/>
  <c r="F260"/>
  <c r="E260"/>
  <c r="G259"/>
  <c r="G258" s="1"/>
  <c r="G257" s="1"/>
  <c r="E259"/>
  <c r="E258" s="1"/>
  <c r="E257" s="1"/>
  <c r="G254"/>
  <c r="F254"/>
  <c r="E254"/>
  <c r="G253"/>
  <c r="G252" s="1"/>
  <c r="F253"/>
  <c r="F252" s="1"/>
  <c r="E253"/>
  <c r="E252"/>
  <c r="G250"/>
  <c r="F250"/>
  <c r="E250"/>
  <c r="E249"/>
  <c r="F248"/>
  <c r="F247" s="1"/>
  <c r="F246" s="1"/>
  <c r="G247"/>
  <c r="E247"/>
  <c r="E246" s="1"/>
  <c r="G246"/>
  <c r="G242"/>
  <c r="F242"/>
  <c r="E242"/>
  <c r="G240"/>
  <c r="G238" s="1"/>
  <c r="F240"/>
  <c r="F238" s="1"/>
  <c r="E240"/>
  <c r="G236"/>
  <c r="F236"/>
  <c r="E236"/>
  <c r="G235"/>
  <c r="F235"/>
  <c r="E235"/>
  <c r="E234"/>
  <c r="G233"/>
  <c r="G232" s="1"/>
  <c r="G231" s="1"/>
  <c r="F233"/>
  <c r="E233"/>
  <c r="E232" s="1"/>
  <c r="E231" s="1"/>
  <c r="E226" s="1"/>
  <c r="F232"/>
  <c r="F231" s="1"/>
  <c r="G228"/>
  <c r="F228"/>
  <c r="E228"/>
  <c r="G227"/>
  <c r="F227"/>
  <c r="E227"/>
  <c r="G219"/>
  <c r="G217" s="1"/>
  <c r="G216" s="1"/>
  <c r="F219"/>
  <c r="F217" s="1"/>
  <c r="F216" s="1"/>
  <c r="E219"/>
  <c r="E217" s="1"/>
  <c r="E216" s="1"/>
  <c r="G214"/>
  <c r="G213" s="1"/>
  <c r="G212" s="1"/>
  <c r="F214"/>
  <c r="F213" s="1"/>
  <c r="F212" s="1"/>
  <c r="E214"/>
  <c r="E213"/>
  <c r="E212" s="1"/>
  <c r="E210"/>
  <c r="E208" s="1"/>
  <c r="E206" s="1"/>
  <c r="E205" s="1"/>
  <c r="G208"/>
  <c r="G206" s="1"/>
  <c r="G205" s="1"/>
  <c r="G204" s="1"/>
  <c r="G203" s="1"/>
  <c r="G202" s="1"/>
  <c r="F208"/>
  <c r="F206" s="1"/>
  <c r="F205" s="1"/>
  <c r="G196"/>
  <c r="G194" s="1"/>
  <c r="G192" s="1"/>
  <c r="F196"/>
  <c r="F194" s="1"/>
  <c r="F192" s="1"/>
  <c r="E196"/>
  <c r="E194"/>
  <c r="E192" s="1"/>
  <c r="G189"/>
  <c r="G187" s="1"/>
  <c r="G185" s="1"/>
  <c r="F189"/>
  <c r="E189"/>
  <c r="F187"/>
  <c r="F185" s="1"/>
  <c r="E187"/>
  <c r="E185" s="1"/>
  <c r="G181"/>
  <c r="F181"/>
  <c r="F180" s="1"/>
  <c r="F179" s="1"/>
  <c r="F178" s="1"/>
  <c r="E181"/>
  <c r="E180" s="1"/>
  <c r="E179" s="1"/>
  <c r="E178" s="1"/>
  <c r="G180"/>
  <c r="G179" s="1"/>
  <c r="G178" s="1"/>
  <c r="G172"/>
  <c r="G170" s="1"/>
  <c r="G168" s="1"/>
  <c r="G167" s="1"/>
  <c r="G166" s="1"/>
  <c r="G165" s="1"/>
  <c r="F172"/>
  <c r="F170" s="1"/>
  <c r="F168" s="1"/>
  <c r="F167" s="1"/>
  <c r="F166" s="1"/>
  <c r="F165" s="1"/>
  <c r="E172"/>
  <c r="E170"/>
  <c r="E168" s="1"/>
  <c r="E167" s="1"/>
  <c r="E166" s="1"/>
  <c r="E165" s="1"/>
  <c r="G161"/>
  <c r="G159" s="1"/>
  <c r="G158" s="1"/>
  <c r="G157" s="1"/>
  <c r="G156" s="1"/>
  <c r="G155" s="1"/>
  <c r="F161"/>
  <c r="E161"/>
  <c r="F159"/>
  <c r="F158" s="1"/>
  <c r="F157" s="1"/>
  <c r="F156" s="1"/>
  <c r="F155" s="1"/>
  <c r="E159"/>
  <c r="E158" s="1"/>
  <c r="E157" s="1"/>
  <c r="E156" s="1"/>
  <c r="E155" s="1"/>
  <c r="G153"/>
  <c r="F153"/>
  <c r="F152" s="1"/>
  <c r="E153"/>
  <c r="E152" s="1"/>
  <c r="G152"/>
  <c r="E151"/>
  <c r="E150" s="1"/>
  <c r="E149" s="1"/>
  <c r="E147" s="1"/>
  <c r="G150"/>
  <c r="G149" s="1"/>
  <c r="G147" s="1"/>
  <c r="G146" s="1"/>
  <c r="G145" s="1"/>
  <c r="G144" s="1"/>
  <c r="F150"/>
  <c r="F149" s="1"/>
  <c r="F147" s="1"/>
  <c r="F146" s="1"/>
  <c r="F145" s="1"/>
  <c r="F144" s="1"/>
  <c r="F143" s="1"/>
  <c r="G141"/>
  <c r="F141"/>
  <c r="E141"/>
  <c r="E140" s="1"/>
  <c r="E139" s="1"/>
  <c r="G140"/>
  <c r="G139" s="1"/>
  <c r="F140"/>
  <c r="F139"/>
  <c r="F138" s="1"/>
  <c r="F137" s="1"/>
  <c r="F136" s="1"/>
  <c r="G137"/>
  <c r="G136" s="1"/>
  <c r="E136"/>
  <c r="G134"/>
  <c r="F134"/>
  <c r="F133" s="1"/>
  <c r="F131" s="1"/>
  <c r="F130" s="1"/>
  <c r="F129" s="1"/>
  <c r="F128" s="1"/>
  <c r="E134"/>
  <c r="E133" s="1"/>
  <c r="E131" s="1"/>
  <c r="G133"/>
  <c r="G131" s="1"/>
  <c r="G123"/>
  <c r="F123"/>
  <c r="F122" s="1"/>
  <c r="E123"/>
  <c r="E122" s="1"/>
  <c r="G122"/>
  <c r="G118"/>
  <c r="G115" s="1"/>
  <c r="G113" s="1"/>
  <c r="G112" s="1"/>
  <c r="G111" s="1"/>
  <c r="G110" s="1"/>
  <c r="G109" s="1"/>
  <c r="F118"/>
  <c r="F115" s="1"/>
  <c r="F113" s="1"/>
  <c r="F112" s="1"/>
  <c r="F111" s="1"/>
  <c r="F110" s="1"/>
  <c r="F109" s="1"/>
  <c r="E118"/>
  <c r="E115" s="1"/>
  <c r="G106"/>
  <c r="F106"/>
  <c r="F105" s="1"/>
  <c r="F102" s="1"/>
  <c r="F101" s="1"/>
  <c r="E106"/>
  <c r="G105"/>
  <c r="G102" s="1"/>
  <c r="G101" s="1"/>
  <c r="E105"/>
  <c r="E102" s="1"/>
  <c r="E101" s="1"/>
  <c r="G99"/>
  <c r="G98" s="1"/>
  <c r="E99"/>
  <c r="B99"/>
  <c r="A99"/>
  <c r="F98"/>
  <c r="E98"/>
  <c r="B98"/>
  <c r="G95"/>
  <c r="F95"/>
  <c r="E95"/>
  <c r="E93" s="1"/>
  <c r="E92" s="1"/>
  <c r="G93"/>
  <c r="G92" s="1"/>
  <c r="F93"/>
  <c r="F92" s="1"/>
  <c r="G90"/>
  <c r="F90"/>
  <c r="F89" s="1"/>
  <c r="E90"/>
  <c r="E89" s="1"/>
  <c r="G89"/>
  <c r="G87"/>
  <c r="G85" s="1"/>
  <c r="G83" s="1"/>
  <c r="F87"/>
  <c r="F85" s="1"/>
  <c r="F83" s="1"/>
  <c r="F82" s="1"/>
  <c r="E87"/>
  <c r="E85" s="1"/>
  <c r="G80"/>
  <c r="G79" s="1"/>
  <c r="G78" s="1"/>
  <c r="G77" s="1"/>
  <c r="F80"/>
  <c r="F79" s="1"/>
  <c r="F78" s="1"/>
  <c r="F77" s="1"/>
  <c r="E80"/>
  <c r="E79"/>
  <c r="E78" s="1"/>
  <c r="E77" s="1"/>
  <c r="G73"/>
  <c r="F73"/>
  <c r="F72" s="1"/>
  <c r="F71" s="1"/>
  <c r="F70" s="1"/>
  <c r="F69" s="1"/>
  <c r="E73"/>
  <c r="E72" s="1"/>
  <c r="E71" s="1"/>
  <c r="E70" s="1"/>
  <c r="E69" s="1"/>
  <c r="G72"/>
  <c r="G71" s="1"/>
  <c r="G70" s="1"/>
  <c r="G69" s="1"/>
  <c r="G67"/>
  <c r="F67"/>
  <c r="F66" s="1"/>
  <c r="F65" s="1"/>
  <c r="F64" s="1"/>
  <c r="F63" s="1"/>
  <c r="F62" s="1"/>
  <c r="E67"/>
  <c r="E66" s="1"/>
  <c r="E65" s="1"/>
  <c r="E64" s="1"/>
  <c r="E63" s="1"/>
  <c r="E62" s="1"/>
  <c r="G66"/>
  <c r="G65" s="1"/>
  <c r="G64" s="1"/>
  <c r="G63" s="1"/>
  <c r="G62" s="1"/>
  <c r="G60"/>
  <c r="G58" s="1"/>
  <c r="G56" s="1"/>
  <c r="G55" s="1"/>
  <c r="G54" s="1"/>
  <c r="F60"/>
  <c r="F58" s="1"/>
  <c r="F56" s="1"/>
  <c r="F55" s="1"/>
  <c r="F54" s="1"/>
  <c r="E60"/>
  <c r="E58"/>
  <c r="E56" s="1"/>
  <c r="E55" s="1"/>
  <c r="E54" s="1"/>
  <c r="G52"/>
  <c r="F52"/>
  <c r="F51" s="1"/>
  <c r="E52"/>
  <c r="E51" s="1"/>
  <c r="G51"/>
  <c r="E50"/>
  <c r="E47" s="1"/>
  <c r="E45" s="1"/>
  <c r="G47"/>
  <c r="F47"/>
  <c r="G45"/>
  <c r="F45"/>
  <c r="E41"/>
  <c r="E40" s="1"/>
  <c r="E39" s="1"/>
  <c r="G40"/>
  <c r="G39" s="1"/>
  <c r="F40"/>
  <c r="F39" s="1"/>
  <c r="F38" s="1"/>
  <c r="F37" s="1"/>
  <c r="F36" s="1"/>
  <c r="F35" s="1"/>
  <c r="E33"/>
  <c r="E32"/>
  <c r="G31"/>
  <c r="G28" s="1"/>
  <c r="G27" s="1"/>
  <c r="G26" s="1"/>
  <c r="G25" s="1"/>
  <c r="G24" s="1"/>
  <c r="F31"/>
  <c r="F28" s="1"/>
  <c r="F27" s="1"/>
  <c r="F26" s="1"/>
  <c r="F25" s="1"/>
  <c r="F24" s="1"/>
  <c r="F76" l="1"/>
  <c r="F75" s="1"/>
  <c r="E83"/>
  <c r="E113"/>
  <c r="E112" s="1"/>
  <c r="E111" s="1"/>
  <c r="E110" s="1"/>
  <c r="E109" s="1"/>
  <c r="E31"/>
  <c r="E28" s="1"/>
  <c r="E27" s="1"/>
  <c r="E26" s="1"/>
  <c r="E25" s="1"/>
  <c r="E24" s="1"/>
  <c r="G38"/>
  <c r="G37" s="1"/>
  <c r="G36" s="1"/>
  <c r="G35" s="1"/>
  <c r="G23" s="1"/>
  <c r="G82"/>
  <c r="G130"/>
  <c r="G129" s="1"/>
  <c r="G128" s="1"/>
  <c r="G126" s="1"/>
  <c r="E177"/>
  <c r="E176" s="1"/>
  <c r="F226"/>
  <c r="F225" s="1"/>
  <c r="F224" s="1"/>
  <c r="F223" s="1"/>
  <c r="F222" s="1"/>
  <c r="E130"/>
  <c r="E129" s="1"/>
  <c r="E128" s="1"/>
  <c r="E126" s="1"/>
  <c r="E146"/>
  <c r="E145" s="1"/>
  <c r="E144" s="1"/>
  <c r="E238"/>
  <c r="E225" s="1"/>
  <c r="E224" s="1"/>
  <c r="E223" s="1"/>
  <c r="E222" s="1"/>
  <c r="G76"/>
  <c r="G75" s="1"/>
  <c r="G143"/>
  <c r="G177"/>
  <c r="G176" s="1"/>
  <c r="G164" s="1"/>
  <c r="E82"/>
  <c r="E76" s="1"/>
  <c r="E75" s="1"/>
  <c r="E143"/>
  <c r="E204"/>
  <c r="E203" s="1"/>
  <c r="E202" s="1"/>
  <c r="G226"/>
  <c r="G225" s="1"/>
  <c r="G224" s="1"/>
  <c r="G223" s="1"/>
  <c r="G222" s="1"/>
  <c r="F23"/>
  <c r="E38"/>
  <c r="E37" s="1"/>
  <c r="E36" s="1"/>
  <c r="E35" s="1"/>
  <c r="F126"/>
  <c r="F177"/>
  <c r="F176" s="1"/>
  <c r="F204"/>
  <c r="F203" s="1"/>
  <c r="F202" s="1"/>
  <c r="E164" l="1"/>
  <c r="E23"/>
  <c r="F164"/>
  <c r="F280" s="1"/>
  <c r="G280"/>
  <c r="E280" l="1"/>
</calcChain>
</file>

<file path=xl/sharedStrings.xml><?xml version="1.0" encoding="utf-8"?>
<sst xmlns="http://schemas.openxmlformats.org/spreadsheetml/2006/main" count="418" uniqueCount="140">
  <si>
    <t>Приложение 4</t>
  </si>
  <si>
    <t xml:space="preserve">                                                                               к Решению Совета депутатов</t>
  </si>
  <si>
    <t>Козловского сельского поселения</t>
  </si>
  <si>
    <t xml:space="preserve">                                                              от ___ августа 2022  года  № ____</t>
  </si>
  <si>
    <t xml:space="preserve">                                                                               к Решению Думы</t>
  </si>
  <si>
    <t>Конаковского муниципального округа</t>
  </si>
  <si>
    <t>Приложение 5</t>
  </si>
  <si>
    <t xml:space="preserve">              «О бюджете Козловского сельского</t>
  </si>
  <si>
    <t xml:space="preserve">поселения  на 2021 год  и </t>
  </si>
  <si>
    <t xml:space="preserve">         на плановый период 2022 и 2023 годов»</t>
  </si>
  <si>
    <t xml:space="preserve">                                                         от 20 декабря 2022  года  № 111</t>
  </si>
  <si>
    <t>Распределение  бюджетных ассигнований  по разделам, подразделам, целевым статьям (непрограммным направлениям деятельности),  группам, подгруппам и элементам видов расходов классификации расходов бюджета Козловского сельского поселения на 2023 год и на плановый период 2024 и 2025 годов</t>
  </si>
  <si>
    <t>РП</t>
  </si>
  <si>
    <t>КЦСР</t>
  </si>
  <si>
    <t>КВР</t>
  </si>
  <si>
    <t>Наименование</t>
  </si>
  <si>
    <t>2023 год Сумма, тыс. руб</t>
  </si>
  <si>
    <t>2024 год Сумма, тыс. руб</t>
  </si>
  <si>
    <t>2025 год Сумма, тыс. руб</t>
  </si>
  <si>
    <t>0100</t>
  </si>
  <si>
    <t>ОБЩЕГОСУДАРСТЕННЫЕ ВОПРОСЫ</t>
  </si>
  <si>
    <t>0102</t>
  </si>
  <si>
    <t>Функционирование высшего должностного лица субъекта Российской Федерации  и муниципального образования</t>
  </si>
  <si>
    <t>Расходы не включенные в муниципальные программы</t>
  </si>
  <si>
    <t>Расходы на обеспечение деятельности представительных и исполнительных органов местного самоуправления</t>
  </si>
  <si>
    <t>Глава городского, сельского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</si>
  <si>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</si>
  <si>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</si>
  <si>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</si>
  <si>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</si>
  <si>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</si>
  <si>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</si>
  <si>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исполнительных органов местного самоуправления городских, сельских поселений</t>
  </si>
  <si>
    <t xml:space="preserve">Фонд оплаты труда государственных (муниципальных) органов 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</si>
  <si>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</si>
  <si>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</si>
  <si>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</si>
  <si>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 закупка товаров, работ и услуг </t>
  </si>
  <si>
    <t>Закупка энергетических ресурсов</t>
  </si>
  <si>
    <t>Иные бюджетные ассигнования</t>
  </si>
  <si>
    <t>Уплата налогов, сборов и иных платежей</t>
  </si>
  <si>
    <t>Уплата иных платежей</t>
  </si>
  <si>
    <t>0106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</si>
  <si>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</si>
  <si>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Отдельные мероприятия не включенные в муниципальные программы за счет средств местного бюджета</t>
  </si>
  <si>
    <t>Межбюджетные трансферты бюджету Конаковского района из бюджетов поселений на осуществление части полномочий в части исполнения бюджета поселения в соответствии  с заключенными соглашениями</t>
  </si>
  <si>
    <t xml:space="preserve">Межбюджетные трансферты </t>
  </si>
  <si>
    <t xml:space="preserve">Иные межбюджетные трансферты </t>
  </si>
  <si>
    <t>0107</t>
  </si>
  <si>
    <t>Обеспечение проведения выборов и референдумов</t>
  </si>
  <si>
    <t>Проведение выборов и референдумов в городских, сельских поселениях</t>
  </si>
  <si>
    <t>0170</t>
  </si>
  <si>
    <t>0111</t>
  </si>
  <si>
    <t xml:space="preserve">Резервные фонды </t>
  </si>
  <si>
    <t xml:space="preserve">Резервные фонды  исполнительных органов </t>
  </si>
  <si>
    <t>Резервные фонды  исполнительных органов городских, сельских поселений</t>
  </si>
  <si>
    <t xml:space="preserve">Резервные средства </t>
  </si>
  <si>
    <t>0113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</si>
  <si>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</si>
  <si>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 городских, сельских поселений</t>
  </si>
  <si>
    <t>Выполнение других обязательств городских, сельских поселений</t>
  </si>
  <si>
    <t>Закупка товаров, работ и услуг для  обеспечения государственных (муниципальных) нужд</t>
  </si>
  <si>
    <t>9940040090</t>
  </si>
  <si>
    <t>Расходы на отдельные мероприятия за счет целевых межбюджетных трансфертов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</si>
  <si>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</si>
  <si>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0200</t>
  </si>
  <si>
    <t xml:space="preserve">НАЦИОНАЛЬНАЯ ОБОРОНА </t>
  </si>
  <si>
    <t>0203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</si>
  <si>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</si>
  <si>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</si>
  <si>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Взносы по обязательному социальному страхованию на выплаты денежного содержания и  иные выплаты работникам государственных (муниципальных) органов</t>
  </si>
  <si>
    <t xml:space="preserve"> Иные закупки товаров, работ и услуг для обеспечения государственных (муниципальных)   нужд</t>
  </si>
  <si>
    <t>0300</t>
  </si>
  <si>
    <t>НАЦИОНАЛЬНАЯ БЕЗОПАСНОСТЬ И ПРАВООХРАНИТЕЛЬНАЯ 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</si>
  <si>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</si>
  <si>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</si>
  <si>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чрезвычайных ситуаций природного и техногенного характера на территории  городских, сельских поселений</t>
  </si>
  <si>
    <t>Обеспечение первичных мер пожарной безопасности городских, сельских поселений</t>
  </si>
  <si>
    <t>Закупка товаров, работ и услуг для обеспечения государственных      (муниципальных) нужд</t>
  </si>
  <si>
    <t>Иные закупки товаров, работ и услуг  для обеспечения государственных  (муниципальных) нужд</t>
  </si>
  <si>
    <t xml:space="preserve">Прочая закупка товаров, работ и услуг </t>
  </si>
  <si>
    <t>0400</t>
  </si>
  <si>
    <t>НАЦИОНАЛЬНАЯ ЭКОНОМИКА</t>
  </si>
  <si>
    <t>0409</t>
  </si>
  <si>
    <t>Дорожное хозяйство (дорожные фонды)</t>
  </si>
  <si>
    <t>Содержание и строительство автомобильных дорог и инженерных сооружений на них в границах  городских, сельских поселений</t>
  </si>
  <si>
    <t xml:space="preserve">Закупка товаров, работ и услуг для обеспечения  государственных (муниципальных) нужд </t>
  </si>
  <si>
    <t>99400S1090</t>
  </si>
  <si>
    <t>Проведение мероприятий по безопасности дорожного движения на автомобильных дорогах общего пользования местного значения в границах населенных пунктов поселения за счет местного бюджета</t>
  </si>
  <si>
    <t>0412</t>
  </si>
  <si>
    <t>Другие вопросы в области национальной экономики</t>
  </si>
  <si>
    <t>Мероприятия по землеустройству и землепользованию  городских, сельских поселений</t>
  </si>
  <si>
    <t xml:space="preserve">Закупка товаров, работ и услуг для  обеспечения государственных (муниципальных) нужд </t>
  </si>
  <si>
    <t>0500</t>
  </si>
  <si>
    <t>ЖИЛИЩНО – КОММУНАЛЬНОЕ ХОЗЯЙСТВО</t>
  </si>
  <si>
    <t>0501</t>
  </si>
  <si>
    <t>Жилищное хозяйство</t>
  </si>
  <si>
    <t xml:space="preserve">Мероприятия в области жилищного хозяйства в городских, сельских поселениях </t>
  </si>
  <si>
    <t>0502</t>
  </si>
  <si>
    <t>Коммунальное хозяйство</t>
  </si>
  <si>
    <t>Мероприятия в области коммунального хозяйства в городских, сельских поселениях</t>
  </si>
  <si>
    <t>0503</t>
  </si>
  <si>
    <t>Благоустройство</t>
  </si>
  <si>
    <t>Уличное освещение в городских, сельских поселениях</t>
  </si>
  <si>
    <t>Организация и содержание мест захоронения в городских, сельских поселениях</t>
  </si>
  <si>
    <t>Прочие мероприятия по благоустройству в городских, сельских  поселениях</t>
  </si>
  <si>
    <t>0800</t>
  </si>
  <si>
    <t xml:space="preserve">КУЛЬТУРА, КИНЕМАТОГРАФИЯ           </t>
  </si>
  <si>
    <t>0801</t>
  </si>
  <si>
    <t>Культура</t>
  </si>
  <si>
    <t xml:space="preserve">Культурно-досуговое обслуживание  муниципальными   учреждениями городских, сельских поселений </t>
  </si>
  <si>
    <t>Расходы на выплаты 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</si>
  <si>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</si>
  <si>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</si>
  <si>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</si>
  <si>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  (муниципальных) нужд</t>
  </si>
  <si>
    <t>Прочая закупка товаров, работ и  услуг</t>
  </si>
  <si>
    <t xml:space="preserve"> Закупка энергетических ресурсов</t>
  </si>
  <si>
    <t>Уплата налогов,сборов и иных платежей</t>
  </si>
  <si>
    <t xml:space="preserve">Библиотечное обслуживание  муниципальными   учреждениями городских, сельских поселений </t>
  </si>
  <si>
    <t>99400S0680</t>
  </si>
  <si>
    <t>Повышение заработной платы работникам муниципальных учреждений культуры городских и сельских поселений</t>
  </si>
  <si>
    <t>Повышение заработной платы работникам  учреждений культуры за счет средств областного бюджета</t>
  </si>
  <si>
    <t>Социальная политика</t>
  </si>
  <si>
    <t>Социальное обеспечение населения</t>
  </si>
  <si>
    <t>1003</t>
  </si>
  <si>
    <t>Мероприятия в области социальной политики в городских, сельских поселениях</t>
  </si>
  <si>
    <t>Социальное обеспечение и иные
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</si>
  <si>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</si>
  <si>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</si>
  <si>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</si>
  <si>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</si>
  <si>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</si>
  <si>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1301</t>
  </si>
  <si>
    <t>Отдельные мероприятия, не включенные в муниципальные программы за счет средств местного бюджета</t>
  </si>
  <si>
    <t xml:space="preserve">Процентные платежи по долговым  обязательствам  городских, сельских  поселений </t>
  </si>
  <si>
    <t>Обслуживание  государственного (муниципального) долга</t>
  </si>
  <si>
    <t>Обслуживание  муниципального долга</t>
  </si>
  <si>
    <t>ВСЕГО:</t>
  </si>
  <si>
    <t xml:space="preserve">                                                              от 15 декабря 2023  года  № 91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</si>
</sst>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AC14~1/LOCALS~1/Temp/&#1042;&#1088;&#1077;&#1084;&#1077;&#1085;&#1085;&#1072;&#1103;%20&#1087;&#1072;&#1087;&#1082;&#1072;%201%20&#1076;&#1083;&#1103;%20&#1054;&#1082;&#1086;&#1085;&#1095;&#1072;&#1090;%20&#1074;&#1072;&#1088;&#1080;&#1072;&#1085;&#1090;.zip/&#1054;&#1082;&#1086;&#1085;&#1095;&#1072;&#1090;%20&#1074;&#1072;&#1088;&#1080;&#1072;&#1085;&#1090;/&#1058;&#1072;&#1083;&#1080;&#1094;&#1099;%20&#1087;&#1086;%20&#1073;&#1102;&#1076;&#1078;&#1077;&#1090;&#1091;%20&#1085;&#1072;%202019%20&#1075;&#1086;&#1076;(&#1086;&#1082;&#1086;&#1085;&#1095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5(дох)"/>
      <sheetName val="приложение 6(РП)"/>
      <sheetName val="приложение 7 (РПЦ)"/>
      <sheetName val="приложение 8(вед стр)"/>
    </sheetNames>
    <sheetDataSet>
      <sheetData sheetId="0" refreshError="1"/>
      <sheetData sheetId="1" refreshError="1"/>
      <sheetData sheetId="2" refreshError="1"/>
      <sheetData sheetId="3" refreshError="1">
        <row r="77">
          <cell r="A77" t="str">
            <v>0113</v>
          </cell>
        </row>
        <row r="78">
          <cell r="B78">
            <v>9940040090</v>
          </cell>
        </row>
        <row r="79">
          <cell r="A79" t="str">
            <v>0113</v>
          </cell>
          <cell r="B79">
            <v>9940040090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8"/>
  <sheetViews>
    <sheetView tabSelected="1" topLeftCell="A7" workbookViewId="0">
      <selection activeCell="G14" sqref="G14"/>
    </sheetView>
  </sheetViews>
  <sheetFormatPr defaultRowHeight="14.5"/>
  <cols>
    <col min="1" max="1" width="5.54296875" customWidth="1"/>
    <col min="2" max="2" width="12.26953125" customWidth="1"/>
    <col min="3" max="3" width="6.81640625" customWidth="1"/>
    <col min="4" max="4" width="37.7265625" customWidth="1"/>
    <col min="5" max="5" width="10.81640625" customWidth="1"/>
    <col min="6" max="6" width="13" customWidth="1"/>
    <col min="7" max="7" width="13.26953125" customWidth="1"/>
  </cols>
  <sheetData>
    <row r="1" spans="1:7" hidden="1">
      <c r="G1" s="1" t="s">
        <v>0</v>
      </c>
    </row>
    <row r="2" spans="1:7" hidden="1">
      <c r="G2" s="1" t="s">
        <v>1</v>
      </c>
    </row>
    <row r="3" spans="1:7" hidden="1">
      <c r="G3" s="1" t="s">
        <v>2</v>
      </c>
    </row>
    <row r="4" spans="1:7" hidden="1">
      <c r="G4" s="1" t="s">
        <v>3</v>
      </c>
    </row>
    <row r="5" spans="1:7" hidden="1"/>
    <row r="6" spans="1:7" ht="14.25" hidden="1" customHeight="1">
      <c r="A6" s="1"/>
      <c r="B6" s="1"/>
      <c r="C6" s="1"/>
      <c r="D6" s="1"/>
      <c r="E6" s="1"/>
      <c r="F6" s="1"/>
      <c r="G6" s="1"/>
    </row>
    <row r="7" spans="1:7" ht="14.25" customHeight="1">
      <c r="A7" s="1"/>
      <c r="B7" s="1"/>
      <c r="C7" s="1"/>
      <c r="D7" s="1"/>
      <c r="E7" s="1"/>
      <c r="F7" s="1"/>
      <c r="G7" s="1" t="s">
        <v>0</v>
      </c>
    </row>
    <row r="8" spans="1:7" ht="14.25" customHeight="1">
      <c r="A8" s="1"/>
      <c r="B8" s="1"/>
      <c r="C8" s="1"/>
      <c r="D8" s="1"/>
      <c r="E8" s="1"/>
      <c r="F8" s="1"/>
      <c r="G8" s="1" t="s">
        <v>4</v>
      </c>
    </row>
    <row r="9" spans="1:7" ht="14.25" customHeight="1">
      <c r="A9" s="1"/>
      <c r="B9" s="1"/>
      <c r="C9" s="1"/>
      <c r="D9" s="1"/>
      <c r="E9" s="1"/>
      <c r="F9" s="1"/>
      <c r="G9" s="1" t="s">
        <v>5</v>
      </c>
    </row>
    <row r="10" spans="1:7" ht="14.25" customHeight="1">
      <c r="A10" s="1"/>
      <c r="B10" s="1"/>
      <c r="C10" s="1"/>
      <c r="D10" s="1"/>
      <c r="E10" s="1"/>
      <c r="F10" s="1"/>
      <c r="G10" s="1" t="s">
        <v>139</v>
      </c>
    </row>
    <row r="11" spans="1:7" ht="14.25" customHeight="1">
      <c r="A11" s="1"/>
      <c r="B11" s="1"/>
      <c r="C11" s="1"/>
      <c r="D11" s="1"/>
      <c r="E11" s="1"/>
      <c r="F11" s="1"/>
      <c r="G11" s="1"/>
    </row>
    <row r="12" spans="1:7" ht="13.5" customHeight="1">
      <c r="A12" s="1"/>
      <c r="B12" s="1"/>
      <c r="C12" s="1"/>
      <c r="D12" s="1"/>
      <c r="E12" s="1"/>
      <c r="F12" s="1"/>
      <c r="G12" s="1" t="s">
        <v>6</v>
      </c>
    </row>
    <row r="13" spans="1:7" ht="15.75" customHeight="1">
      <c r="A13" s="1"/>
      <c r="B13" s="1"/>
      <c r="C13" s="1"/>
      <c r="D13" s="1"/>
      <c r="E13" s="1"/>
      <c r="F13" s="1"/>
      <c r="G13" s="1" t="s">
        <v>1</v>
      </c>
    </row>
    <row r="14" spans="1:7" ht="13.5" customHeight="1">
      <c r="A14" s="1"/>
      <c r="B14" s="1"/>
      <c r="C14" s="1"/>
      <c r="D14" s="1"/>
      <c r="E14" s="1"/>
      <c r="F14" s="1"/>
      <c r="G14" s="1" t="s">
        <v>2</v>
      </c>
    </row>
    <row r="15" spans="1:7" ht="12.75" hidden="1" customHeight="1">
      <c r="A15" s="1"/>
      <c r="B15" s="1"/>
      <c r="C15" s="1"/>
      <c r="D15" s="1"/>
      <c r="E15" s="1"/>
      <c r="F15" s="1"/>
      <c r="G15" s="2" t="s">
        <v>7</v>
      </c>
    </row>
    <row r="16" spans="1:7" hidden="1">
      <c r="A16" s="1"/>
      <c r="B16" s="1"/>
      <c r="C16" s="1"/>
      <c r="D16" s="1"/>
      <c r="E16" s="3"/>
      <c r="F16" s="3"/>
      <c r="G16" s="2" t="s">
        <v>8</v>
      </c>
    </row>
    <row r="17" spans="1:7" hidden="1">
      <c r="A17" s="1"/>
      <c r="B17" s="1"/>
      <c r="C17" s="1"/>
      <c r="D17" s="1"/>
      <c r="E17" s="3"/>
      <c r="F17" s="3"/>
      <c r="G17" s="2" t="s">
        <v>9</v>
      </c>
    </row>
    <row r="18" spans="1:7">
      <c r="A18" s="1"/>
      <c r="B18" s="1"/>
      <c r="C18" s="1"/>
      <c r="D18" s="1"/>
      <c r="E18" s="3"/>
      <c r="F18" s="3"/>
      <c r="G18" s="1" t="s">
        <v>10</v>
      </c>
    </row>
    <row r="19" spans="1:7" hidden="1">
      <c r="A19" s="1"/>
      <c r="B19" s="1"/>
      <c r="C19" s="1"/>
      <c r="D19" s="1"/>
      <c r="E19" s="1"/>
      <c r="F19" s="4"/>
      <c r="G19" s="1"/>
    </row>
    <row r="20" spans="1:7" ht="15.5">
      <c r="A20" s="5"/>
    </row>
    <row r="21" spans="1:7" ht="70.5" customHeight="1">
      <c r="A21" s="61" t="s">
        <v>11</v>
      </c>
      <c r="B21" s="61"/>
      <c r="C21" s="61"/>
      <c r="D21" s="61"/>
      <c r="E21" s="61"/>
      <c r="F21" s="61"/>
      <c r="G21" s="61"/>
    </row>
    <row r="22" spans="1:7" ht="44.25" customHeight="1">
      <c r="A22" s="6" t="s">
        <v>12</v>
      </c>
      <c r="B22" s="6" t="s">
        <v>13</v>
      </c>
      <c r="C22" s="6" t="s">
        <v>14</v>
      </c>
      <c r="D22" s="7" t="s">
        <v>15</v>
      </c>
      <c r="E22" s="7" t="s">
        <v>16</v>
      </c>
      <c r="F22" s="7" t="s">
        <v>17</v>
      </c>
      <c r="G22" s="7" t="s">
        <v>18</v>
      </c>
    </row>
    <row r="23" spans="1:7">
      <c r="A23" s="8" t="s">
        <v>19</v>
      </c>
      <c r="B23" s="9"/>
      <c r="C23" s="9"/>
      <c r="D23" s="6" t="s">
        <v>20</v>
      </c>
      <c r="E23" s="10">
        <f>E24+E35+E54+E69+E75+E62</f>
        <v>4572.9499999999989</v>
      </c>
      <c r="F23" s="10">
        <f t="shared" ref="F23:G23" si="0">F24+F35+F54+F69+F75+F62</f>
        <v>3296.9500000000003</v>
      </c>
      <c r="G23" s="10">
        <f t="shared" si="0"/>
        <v>2963.4500000000003</v>
      </c>
    </row>
    <row r="24" spans="1:7" ht="40.5" customHeight="1">
      <c r="A24" s="8" t="s">
        <v>21</v>
      </c>
      <c r="B24" s="7"/>
      <c r="C24" s="9"/>
      <c r="D24" s="6" t="s">
        <v>22</v>
      </c>
      <c r="E24" s="10">
        <f>E25</f>
        <v>1035</v>
      </c>
      <c r="F24" s="10">
        <f t="shared" ref="E24:G27" si="1">F25</f>
        <v>919</v>
      </c>
      <c r="G24" s="10">
        <f t="shared" si="1"/>
        <v>909</v>
      </c>
    </row>
    <row r="25" spans="1:7" ht="26.25" customHeight="1">
      <c r="A25" s="8" t="s">
        <v>21</v>
      </c>
      <c r="B25" s="7">
        <v>9900000000</v>
      </c>
      <c r="C25" s="9"/>
      <c r="D25" s="6" t="s">
        <v>23</v>
      </c>
      <c r="E25" s="10">
        <f t="shared" si="1"/>
        <v>1035</v>
      </c>
      <c r="F25" s="10">
        <f t="shared" si="1"/>
        <v>919</v>
      </c>
      <c r="G25" s="10">
        <f t="shared" si="1"/>
        <v>909</v>
      </c>
    </row>
    <row r="26" spans="1:7" ht="40.5" customHeight="1">
      <c r="A26" s="8" t="s">
        <v>21</v>
      </c>
      <c r="B26" s="7">
        <v>9990000000</v>
      </c>
      <c r="C26" s="9"/>
      <c r="D26" s="6" t="s">
        <v>24</v>
      </c>
      <c r="E26" s="10">
        <f t="shared" si="1"/>
        <v>1035</v>
      </c>
      <c r="F26" s="10">
        <f>F27</f>
        <v>919</v>
      </c>
      <c r="G26" s="10">
        <f t="shared" si="1"/>
        <v>909</v>
      </c>
    </row>
    <row r="27" spans="1:7">
      <c r="A27" s="8" t="s">
        <v>21</v>
      </c>
      <c r="B27" s="7">
        <v>9990040010</v>
      </c>
      <c r="C27" s="9"/>
      <c r="D27" s="6" t="s">
        <v>25</v>
      </c>
      <c r="E27" s="10">
        <f t="shared" si="1"/>
        <v>1035</v>
      </c>
      <c r="F27" s="10">
        <f t="shared" si="1"/>
        <v>919</v>
      </c>
      <c r="G27" s="10">
        <f t="shared" si="1"/>
        <v>909</v>
      </c>
    </row>
    <row r="28" spans="1:7" ht="32.25" customHeight="1">
      <c r="A28" s="46" t="s">
        <v>21</v>
      </c>
      <c r="B28" s="40">
        <v>9990040010</v>
      </c>
      <c r="C28" s="40">
        <v>100</v>
      </c>
      <c r="D28" s="39" t="s">
        <v>26</v>
      </c>
      <c r="E28" s="42">
        <f>E31</f>
        <v>1035</v>
      </c>
      <c r="F28" s="42">
        <f>F31</f>
        <v>919</v>
      </c>
      <c r="G28" s="42">
        <f>G31</f>
        <v>909</v>
      </c>
    </row>
    <row r="29" spans="1:7" ht="16.5" customHeight="1">
      <c r="A29" s="46"/>
      <c r="B29" s="40"/>
      <c r="C29" s="40"/>
      <c r="D29" s="39"/>
      <c r="E29" s="42"/>
      <c r="F29" s="42"/>
      <c r="G29" s="42"/>
    </row>
    <row r="30" spans="1:7" ht="27.75" customHeight="1">
      <c r="A30" s="46"/>
      <c r="B30" s="40"/>
      <c r="C30" s="40"/>
      <c r="D30" s="39"/>
      <c r="E30" s="42"/>
      <c r="F30" s="42"/>
      <c r="G30" s="42"/>
    </row>
    <row r="31" spans="1:7" ht="30.75" customHeight="1">
      <c r="A31" s="8" t="s">
        <v>21</v>
      </c>
      <c r="B31" s="7">
        <v>9990040010</v>
      </c>
      <c r="C31" s="7">
        <v>120</v>
      </c>
      <c r="D31" s="6" t="s">
        <v>27</v>
      </c>
      <c r="E31" s="10">
        <f>E32+E33</f>
        <v>1035</v>
      </c>
      <c r="F31" s="10">
        <f>F32+F33</f>
        <v>919</v>
      </c>
      <c r="G31" s="10">
        <f>G32+G33</f>
        <v>909</v>
      </c>
    </row>
    <row r="32" spans="1:7" ht="26">
      <c r="A32" s="8" t="s">
        <v>21</v>
      </c>
      <c r="B32" s="7">
        <v>9990040010</v>
      </c>
      <c r="C32" s="7">
        <v>121</v>
      </c>
      <c r="D32" s="6" t="s">
        <v>28</v>
      </c>
      <c r="E32" s="10">
        <f>754+40</f>
        <v>794</v>
      </c>
      <c r="F32" s="11">
        <v>708</v>
      </c>
      <c r="G32" s="11">
        <v>698</v>
      </c>
    </row>
    <row r="33" spans="1:7" ht="40.5" customHeight="1">
      <c r="A33" s="46" t="s">
        <v>21</v>
      </c>
      <c r="B33" s="40">
        <v>9990040010</v>
      </c>
      <c r="C33" s="40">
        <v>129</v>
      </c>
      <c r="D33" s="39" t="s">
        <v>29</v>
      </c>
      <c r="E33" s="42">
        <f>226+15</f>
        <v>241</v>
      </c>
      <c r="F33" s="60">
        <v>211</v>
      </c>
      <c r="G33" s="60">
        <v>211</v>
      </c>
    </row>
    <row r="34" spans="1:7" ht="9.75" customHeight="1">
      <c r="A34" s="46"/>
      <c r="B34" s="40"/>
      <c r="C34" s="40"/>
      <c r="D34" s="39"/>
      <c r="E34" s="42"/>
      <c r="F34" s="60"/>
      <c r="G34" s="60"/>
    </row>
    <row r="35" spans="1:7" ht="65">
      <c r="A35" s="8" t="s">
        <v>30</v>
      </c>
      <c r="B35" s="7"/>
      <c r="C35" s="7"/>
      <c r="D35" s="6" t="s">
        <v>31</v>
      </c>
      <c r="E35" s="10">
        <f t="shared" ref="E35:G37" si="2">E36</f>
        <v>3377.5949999999998</v>
      </c>
      <c r="F35" s="10">
        <f t="shared" si="2"/>
        <v>2282</v>
      </c>
      <c r="G35" s="10">
        <f t="shared" si="2"/>
        <v>1957</v>
      </c>
    </row>
    <row r="36" spans="1:7" ht="26">
      <c r="A36" s="8" t="s">
        <v>30</v>
      </c>
      <c r="B36" s="7">
        <v>9900000000</v>
      </c>
      <c r="C36" s="7"/>
      <c r="D36" s="6" t="s">
        <v>23</v>
      </c>
      <c r="E36" s="10">
        <f t="shared" si="2"/>
        <v>3377.5949999999998</v>
      </c>
      <c r="F36" s="10">
        <f t="shared" si="2"/>
        <v>2282</v>
      </c>
      <c r="G36" s="10">
        <f t="shared" si="2"/>
        <v>1957</v>
      </c>
    </row>
    <row r="37" spans="1:7" ht="39">
      <c r="A37" s="8" t="s">
        <v>30</v>
      </c>
      <c r="B37" s="7">
        <v>9990000000</v>
      </c>
      <c r="C37" s="7"/>
      <c r="D37" s="6" t="s">
        <v>24</v>
      </c>
      <c r="E37" s="10">
        <f t="shared" si="2"/>
        <v>3377.5949999999998</v>
      </c>
      <c r="F37" s="10">
        <f t="shared" si="2"/>
        <v>2282</v>
      </c>
      <c r="G37" s="10">
        <f t="shared" si="2"/>
        <v>1957</v>
      </c>
    </row>
    <row r="38" spans="1:7" ht="39">
      <c r="A38" s="8" t="s">
        <v>30</v>
      </c>
      <c r="B38" s="7">
        <v>9990040030</v>
      </c>
      <c r="C38" s="7"/>
      <c r="D38" s="6" t="s">
        <v>32</v>
      </c>
      <c r="E38" s="10">
        <f>E39+E45+E51</f>
        <v>3377.5949999999998</v>
      </c>
      <c r="F38" s="10">
        <f t="shared" ref="F38:G38" si="3">F39+F45+F51</f>
        <v>2282</v>
      </c>
      <c r="G38" s="10">
        <f t="shared" si="3"/>
        <v>1957</v>
      </c>
    </row>
    <row r="39" spans="1:7" ht="78">
      <c r="A39" s="8" t="s">
        <v>30</v>
      </c>
      <c r="B39" s="7">
        <v>9990040030</v>
      </c>
      <c r="C39" s="7">
        <v>100</v>
      </c>
      <c r="D39" s="6" t="s">
        <v>26</v>
      </c>
      <c r="E39" s="10">
        <f>E40</f>
        <v>2544</v>
      </c>
      <c r="F39" s="10">
        <f t="shared" ref="F39:G39" si="4">F40</f>
        <v>1956</v>
      </c>
      <c r="G39" s="10">
        <f t="shared" si="4"/>
        <v>1761</v>
      </c>
    </row>
    <row r="40" spans="1:7" ht="26">
      <c r="A40" s="8" t="s">
        <v>30</v>
      </c>
      <c r="B40" s="7">
        <v>9990040030</v>
      </c>
      <c r="C40" s="7">
        <v>120</v>
      </c>
      <c r="D40" s="6" t="s">
        <v>27</v>
      </c>
      <c r="E40" s="10">
        <f>E41+E42+E43</f>
        <v>2544</v>
      </c>
      <c r="F40" s="10">
        <f>F41+F42+F43</f>
        <v>1956</v>
      </c>
      <c r="G40" s="10">
        <f>G41+G42+G43</f>
        <v>1761</v>
      </c>
    </row>
    <row r="41" spans="1:7" ht="26">
      <c r="A41" s="8" t="s">
        <v>30</v>
      </c>
      <c r="B41" s="7">
        <v>9990040030</v>
      </c>
      <c r="C41" s="7">
        <v>121</v>
      </c>
      <c r="D41" s="6" t="s">
        <v>33</v>
      </c>
      <c r="E41" s="10">
        <f>1949+6</f>
        <v>1955</v>
      </c>
      <c r="F41" s="10">
        <v>1502</v>
      </c>
      <c r="G41" s="10">
        <v>1400</v>
      </c>
    </row>
    <row r="42" spans="1:7" ht="38.25" hidden="1" customHeight="1">
      <c r="A42" s="8" t="s">
        <v>30</v>
      </c>
      <c r="B42" s="7">
        <v>9990040030</v>
      </c>
      <c r="C42" s="7">
        <v>122</v>
      </c>
      <c r="D42" s="6" t="s">
        <v>34</v>
      </c>
      <c r="E42" s="10">
        <v>0</v>
      </c>
      <c r="F42" s="10">
        <v>0</v>
      </c>
      <c r="G42" s="10">
        <v>0</v>
      </c>
    </row>
    <row r="43" spans="1:7" ht="37.5" customHeight="1">
      <c r="A43" s="46" t="s">
        <v>30</v>
      </c>
      <c r="B43" s="40">
        <v>9990040030</v>
      </c>
      <c r="C43" s="40">
        <v>129</v>
      </c>
      <c r="D43" s="39" t="s">
        <v>29</v>
      </c>
      <c r="E43" s="42">
        <v>589</v>
      </c>
      <c r="F43" s="42">
        <v>454</v>
      </c>
      <c r="G43" s="42">
        <v>361</v>
      </c>
    </row>
    <row r="44" spans="1:7" ht="15" customHeight="1">
      <c r="A44" s="46"/>
      <c r="B44" s="40"/>
      <c r="C44" s="40"/>
      <c r="D44" s="39"/>
      <c r="E44" s="42"/>
      <c r="F44" s="42"/>
      <c r="G44" s="42"/>
    </row>
    <row r="45" spans="1:7" ht="12.75" hidden="1" customHeight="1">
      <c r="A45" s="46" t="s">
        <v>30</v>
      </c>
      <c r="B45" s="40">
        <v>9990040030</v>
      </c>
      <c r="C45" s="40">
        <v>200</v>
      </c>
      <c r="D45" s="39" t="s">
        <v>35</v>
      </c>
      <c r="E45" s="42">
        <f>E47</f>
        <v>833.59499999999991</v>
      </c>
      <c r="F45" s="42">
        <f>F47</f>
        <v>323</v>
      </c>
      <c r="G45" s="42">
        <f>G47</f>
        <v>194</v>
      </c>
    </row>
    <row r="46" spans="1:7" ht="39" customHeight="1">
      <c r="A46" s="46"/>
      <c r="B46" s="40"/>
      <c r="C46" s="40"/>
      <c r="D46" s="39"/>
      <c r="E46" s="42"/>
      <c r="F46" s="42"/>
      <c r="G46" s="42"/>
    </row>
    <row r="47" spans="1:7" ht="21" customHeight="1">
      <c r="A47" s="46" t="s">
        <v>30</v>
      </c>
      <c r="B47" s="40">
        <v>9990040030</v>
      </c>
      <c r="C47" s="40">
        <v>240</v>
      </c>
      <c r="D47" s="39" t="s">
        <v>36</v>
      </c>
      <c r="E47" s="42">
        <f>E49+E50</f>
        <v>833.59499999999991</v>
      </c>
      <c r="F47" s="42">
        <f>F49+F50</f>
        <v>323</v>
      </c>
      <c r="G47" s="42">
        <f>G49+G50</f>
        <v>194</v>
      </c>
    </row>
    <row r="48" spans="1:7" ht="18.75" customHeight="1">
      <c r="A48" s="46"/>
      <c r="B48" s="40"/>
      <c r="C48" s="40"/>
      <c r="D48" s="39"/>
      <c r="E48" s="42"/>
      <c r="F48" s="42"/>
      <c r="G48" s="42"/>
    </row>
    <row r="49" spans="1:7">
      <c r="A49" s="8" t="s">
        <v>30</v>
      </c>
      <c r="B49" s="7">
        <v>9990040030</v>
      </c>
      <c r="C49" s="7">
        <v>244</v>
      </c>
      <c r="D49" s="6" t="s">
        <v>37</v>
      </c>
      <c r="E49" s="10">
        <v>788.3</v>
      </c>
      <c r="F49" s="10">
        <v>143</v>
      </c>
      <c r="G49" s="10">
        <v>44</v>
      </c>
    </row>
    <row r="50" spans="1:7">
      <c r="A50" s="8" t="s">
        <v>30</v>
      </c>
      <c r="B50" s="7">
        <v>9990040030</v>
      </c>
      <c r="C50" s="7">
        <v>247</v>
      </c>
      <c r="D50" s="6" t="s">
        <v>38</v>
      </c>
      <c r="E50" s="10">
        <f>45.2+0.095</f>
        <v>45.295000000000002</v>
      </c>
      <c r="F50" s="10">
        <v>180</v>
      </c>
      <c r="G50" s="10">
        <v>150</v>
      </c>
    </row>
    <row r="51" spans="1:7">
      <c r="A51" s="8" t="s">
        <v>30</v>
      </c>
      <c r="B51" s="7">
        <v>9990040030</v>
      </c>
      <c r="C51" s="7">
        <v>800</v>
      </c>
      <c r="D51" s="12" t="s">
        <v>39</v>
      </c>
      <c r="E51" s="10">
        <f t="shared" ref="E51:G52" si="5">E52</f>
        <v>0</v>
      </c>
      <c r="F51" s="10">
        <f t="shared" si="5"/>
        <v>3</v>
      </c>
      <c r="G51" s="10">
        <f t="shared" si="5"/>
        <v>2</v>
      </c>
    </row>
    <row r="52" spans="1:7">
      <c r="A52" s="8" t="s">
        <v>30</v>
      </c>
      <c r="B52" s="7">
        <v>9990040030</v>
      </c>
      <c r="C52" s="7">
        <v>850</v>
      </c>
      <c r="D52" s="12" t="s">
        <v>40</v>
      </c>
      <c r="E52" s="10">
        <f t="shared" si="5"/>
        <v>0</v>
      </c>
      <c r="F52" s="10">
        <f t="shared" si="5"/>
        <v>3</v>
      </c>
      <c r="G52" s="10">
        <f t="shared" si="5"/>
        <v>2</v>
      </c>
    </row>
    <row r="53" spans="1:7">
      <c r="A53" s="8" t="s">
        <v>30</v>
      </c>
      <c r="B53" s="7">
        <v>9990040030</v>
      </c>
      <c r="C53" s="7">
        <v>853</v>
      </c>
      <c r="D53" s="6" t="s">
        <v>41</v>
      </c>
      <c r="E53" s="10">
        <v>0</v>
      </c>
      <c r="F53" s="10">
        <v>3</v>
      </c>
      <c r="G53" s="10">
        <v>2</v>
      </c>
    </row>
    <row r="54" spans="1:7" ht="52">
      <c r="A54" s="8" t="s">
        <v>42</v>
      </c>
      <c r="B54" s="7"/>
      <c r="C54" s="7"/>
      <c r="D54" s="6" t="s">
        <v>43</v>
      </c>
      <c r="E54" s="10">
        <f t="shared" ref="E54:G55" si="6">E55</f>
        <v>117.605</v>
      </c>
      <c r="F54" s="10">
        <f t="shared" si="6"/>
        <v>74.8</v>
      </c>
      <c r="G54" s="10">
        <f t="shared" si="6"/>
        <v>76.3</v>
      </c>
    </row>
    <row r="55" spans="1:7" ht="26">
      <c r="A55" s="8" t="s">
        <v>42</v>
      </c>
      <c r="B55" s="7">
        <v>9900000000</v>
      </c>
      <c r="C55" s="7"/>
      <c r="D55" s="6" t="s">
        <v>23</v>
      </c>
      <c r="E55" s="10">
        <f t="shared" si="6"/>
        <v>117.605</v>
      </c>
      <c r="F55" s="10">
        <f t="shared" si="6"/>
        <v>74.8</v>
      </c>
      <c r="G55" s="10">
        <f t="shared" si="6"/>
        <v>76.3</v>
      </c>
    </row>
    <row r="56" spans="1:7" ht="39.75" customHeight="1">
      <c r="A56" s="46" t="s">
        <v>42</v>
      </c>
      <c r="B56" s="40">
        <v>994000000</v>
      </c>
      <c r="C56" s="39"/>
      <c r="D56" s="39" t="s">
        <v>44</v>
      </c>
      <c r="E56" s="42">
        <f>E58</f>
        <v>117.605</v>
      </c>
      <c r="F56" s="42">
        <f>F58</f>
        <v>74.8</v>
      </c>
      <c r="G56" s="42">
        <f>G58</f>
        <v>76.3</v>
      </c>
    </row>
    <row r="57" spans="1:7" ht="0.75" customHeight="1">
      <c r="A57" s="46"/>
      <c r="B57" s="40"/>
      <c r="C57" s="39"/>
      <c r="D57" s="39"/>
      <c r="E57" s="42"/>
      <c r="F57" s="42"/>
      <c r="G57" s="42"/>
    </row>
    <row r="58" spans="1:7" ht="65.25" customHeight="1">
      <c r="A58" s="46" t="s">
        <v>42</v>
      </c>
      <c r="B58" s="40">
        <v>9940040650</v>
      </c>
      <c r="C58" s="40"/>
      <c r="D58" s="41" t="s">
        <v>45</v>
      </c>
      <c r="E58" s="42">
        <f>E60</f>
        <v>117.605</v>
      </c>
      <c r="F58" s="42">
        <f>F60</f>
        <v>74.8</v>
      </c>
      <c r="G58" s="42">
        <f>G60</f>
        <v>76.3</v>
      </c>
    </row>
    <row r="59" spans="1:7" ht="1.5" customHeight="1">
      <c r="A59" s="46"/>
      <c r="B59" s="40"/>
      <c r="C59" s="40"/>
      <c r="D59" s="41"/>
      <c r="E59" s="42"/>
      <c r="F59" s="42"/>
      <c r="G59" s="42"/>
    </row>
    <row r="60" spans="1:7">
      <c r="A60" s="8" t="s">
        <v>42</v>
      </c>
      <c r="B60" s="7">
        <v>9940040650</v>
      </c>
      <c r="C60" s="7">
        <v>500</v>
      </c>
      <c r="D60" s="6" t="s">
        <v>46</v>
      </c>
      <c r="E60" s="10">
        <f>E61</f>
        <v>117.605</v>
      </c>
      <c r="F60" s="10">
        <f>F61</f>
        <v>74.8</v>
      </c>
      <c r="G60" s="10">
        <f>G61</f>
        <v>76.3</v>
      </c>
    </row>
    <row r="61" spans="1:7">
      <c r="A61" s="8" t="s">
        <v>42</v>
      </c>
      <c r="B61" s="7">
        <v>9940040650</v>
      </c>
      <c r="C61" s="7">
        <v>540</v>
      </c>
      <c r="D61" s="6" t="s">
        <v>47</v>
      </c>
      <c r="E61" s="10">
        <v>117.605</v>
      </c>
      <c r="F61" s="10">
        <v>74.8</v>
      </c>
      <c r="G61" s="10">
        <v>76.3</v>
      </c>
    </row>
    <row r="62" spans="1:7" ht="27" hidden="1" customHeight="1">
      <c r="A62" s="8" t="s">
        <v>48</v>
      </c>
      <c r="B62" s="7"/>
      <c r="C62" s="7"/>
      <c r="D62" s="6" t="s">
        <v>49</v>
      </c>
      <c r="E62" s="10">
        <f t="shared" ref="E62:G67" si="7">E63</f>
        <v>0</v>
      </c>
      <c r="F62" s="10">
        <f t="shared" si="7"/>
        <v>0</v>
      </c>
      <c r="G62" s="10">
        <f t="shared" si="7"/>
        <v>0</v>
      </c>
    </row>
    <row r="63" spans="1:7" ht="26" hidden="1">
      <c r="A63" s="8" t="s">
        <v>48</v>
      </c>
      <c r="B63" s="7">
        <v>9900000000</v>
      </c>
      <c r="C63" s="7"/>
      <c r="D63" s="6" t="s">
        <v>23</v>
      </c>
      <c r="E63" s="10">
        <f t="shared" si="7"/>
        <v>0</v>
      </c>
      <c r="F63" s="10">
        <f t="shared" si="7"/>
        <v>0</v>
      </c>
      <c r="G63" s="10">
        <f t="shared" si="7"/>
        <v>0</v>
      </c>
    </row>
    <row r="64" spans="1:7" ht="42.75" hidden="1" customHeight="1">
      <c r="A64" s="8" t="s">
        <v>48</v>
      </c>
      <c r="B64" s="7">
        <v>994000000</v>
      </c>
      <c r="C64" s="6"/>
      <c r="D64" s="6" t="s">
        <v>44</v>
      </c>
      <c r="E64" s="10">
        <f t="shared" si="7"/>
        <v>0</v>
      </c>
      <c r="F64" s="10">
        <f t="shared" si="7"/>
        <v>0</v>
      </c>
      <c r="G64" s="10">
        <f t="shared" si="7"/>
        <v>0</v>
      </c>
    </row>
    <row r="65" spans="1:7" ht="28.5" hidden="1" customHeight="1">
      <c r="A65" s="8" t="s">
        <v>48</v>
      </c>
      <c r="B65" s="7">
        <v>9940040170</v>
      </c>
      <c r="C65" s="6"/>
      <c r="D65" s="6" t="s">
        <v>50</v>
      </c>
      <c r="E65" s="10">
        <f t="shared" si="7"/>
        <v>0</v>
      </c>
      <c r="F65" s="10">
        <f t="shared" si="7"/>
        <v>0</v>
      </c>
      <c r="G65" s="10">
        <f t="shared" si="7"/>
        <v>0</v>
      </c>
    </row>
    <row r="66" spans="1:7" ht="41.25" hidden="1" customHeight="1">
      <c r="A66" s="8" t="s">
        <v>48</v>
      </c>
      <c r="B66" s="7">
        <v>9940040170</v>
      </c>
      <c r="C66" s="7">
        <v>200</v>
      </c>
      <c r="D66" s="6" t="s">
        <v>35</v>
      </c>
      <c r="E66" s="10">
        <f t="shared" si="7"/>
        <v>0</v>
      </c>
      <c r="F66" s="10">
        <f t="shared" si="7"/>
        <v>0</v>
      </c>
      <c r="G66" s="10">
        <f t="shared" si="7"/>
        <v>0</v>
      </c>
    </row>
    <row r="67" spans="1:7" ht="45" hidden="1" customHeight="1">
      <c r="A67" s="8" t="s">
        <v>51</v>
      </c>
      <c r="B67" s="7">
        <v>9940040170</v>
      </c>
      <c r="C67" s="7">
        <v>240</v>
      </c>
      <c r="D67" s="6" t="s">
        <v>36</v>
      </c>
      <c r="E67" s="10">
        <f t="shared" si="7"/>
        <v>0</v>
      </c>
      <c r="F67" s="10">
        <f t="shared" si="7"/>
        <v>0</v>
      </c>
      <c r="G67" s="10">
        <f t="shared" si="7"/>
        <v>0</v>
      </c>
    </row>
    <row r="68" spans="1:7" ht="15" hidden="1" customHeight="1">
      <c r="A68" s="8" t="s">
        <v>48</v>
      </c>
      <c r="B68" s="7">
        <v>9940040170</v>
      </c>
      <c r="C68" s="7">
        <v>244</v>
      </c>
      <c r="D68" s="6" t="s">
        <v>37</v>
      </c>
      <c r="E68" s="10">
        <v>0</v>
      </c>
      <c r="F68" s="10">
        <v>0</v>
      </c>
      <c r="G68" s="10">
        <v>0</v>
      </c>
    </row>
    <row r="69" spans="1:7">
      <c r="A69" s="8" t="s">
        <v>52</v>
      </c>
      <c r="B69" s="7"/>
      <c r="C69" s="7"/>
      <c r="D69" s="6" t="s">
        <v>53</v>
      </c>
      <c r="E69" s="10">
        <f t="shared" ref="E69:G73" si="8">E70</f>
        <v>30</v>
      </c>
      <c r="F69" s="10">
        <f t="shared" si="8"/>
        <v>20</v>
      </c>
      <c r="G69" s="10">
        <f t="shared" si="8"/>
        <v>20</v>
      </c>
    </row>
    <row r="70" spans="1:7" ht="26">
      <c r="A70" s="8" t="s">
        <v>52</v>
      </c>
      <c r="B70" s="7">
        <v>9900000000</v>
      </c>
      <c r="C70" s="7"/>
      <c r="D70" s="6" t="s">
        <v>23</v>
      </c>
      <c r="E70" s="10">
        <f t="shared" si="8"/>
        <v>30</v>
      </c>
      <c r="F70" s="10">
        <f t="shared" si="8"/>
        <v>20</v>
      </c>
      <c r="G70" s="10">
        <f t="shared" si="8"/>
        <v>20</v>
      </c>
    </row>
    <row r="71" spans="1:7">
      <c r="A71" s="8" t="s">
        <v>52</v>
      </c>
      <c r="B71" s="7">
        <v>9920000000</v>
      </c>
      <c r="C71" s="7"/>
      <c r="D71" s="6" t="s">
        <v>54</v>
      </c>
      <c r="E71" s="10">
        <f t="shared" si="8"/>
        <v>30</v>
      </c>
      <c r="F71" s="10">
        <f t="shared" si="8"/>
        <v>20</v>
      </c>
      <c r="G71" s="10">
        <f t="shared" si="8"/>
        <v>20</v>
      </c>
    </row>
    <row r="72" spans="1:7" ht="26">
      <c r="A72" s="8" t="s">
        <v>52</v>
      </c>
      <c r="B72" s="7">
        <v>9920040060</v>
      </c>
      <c r="C72" s="7"/>
      <c r="D72" s="6" t="s">
        <v>55</v>
      </c>
      <c r="E72" s="10">
        <f t="shared" si="8"/>
        <v>30</v>
      </c>
      <c r="F72" s="10">
        <f t="shared" si="8"/>
        <v>20</v>
      </c>
      <c r="G72" s="10">
        <f t="shared" si="8"/>
        <v>20</v>
      </c>
    </row>
    <row r="73" spans="1:7">
      <c r="A73" s="8" t="s">
        <v>52</v>
      </c>
      <c r="B73" s="7">
        <v>9920040060</v>
      </c>
      <c r="C73" s="7">
        <v>800</v>
      </c>
      <c r="D73" s="6" t="s">
        <v>39</v>
      </c>
      <c r="E73" s="10">
        <f t="shared" si="8"/>
        <v>30</v>
      </c>
      <c r="F73" s="10">
        <f t="shared" si="8"/>
        <v>20</v>
      </c>
      <c r="G73" s="10">
        <f t="shared" si="8"/>
        <v>20</v>
      </c>
    </row>
    <row r="74" spans="1:7">
      <c r="A74" s="8" t="s">
        <v>52</v>
      </c>
      <c r="B74" s="7">
        <v>9920040060</v>
      </c>
      <c r="C74" s="7">
        <v>870</v>
      </c>
      <c r="D74" s="6" t="s">
        <v>56</v>
      </c>
      <c r="E74" s="10">
        <v>30</v>
      </c>
      <c r="F74" s="10">
        <v>20</v>
      </c>
      <c r="G74" s="10">
        <v>20</v>
      </c>
    </row>
    <row r="75" spans="1:7">
      <c r="A75" s="8" t="s">
        <v>57</v>
      </c>
      <c r="B75" s="7"/>
      <c r="C75" s="7"/>
      <c r="D75" s="6" t="s">
        <v>58</v>
      </c>
      <c r="E75" s="10">
        <f>E76</f>
        <v>12.75</v>
      </c>
      <c r="F75" s="10">
        <f>F76</f>
        <v>1.1499999999999999</v>
      </c>
      <c r="G75" s="10">
        <f>G76</f>
        <v>1.1499999999999999</v>
      </c>
    </row>
    <row r="76" spans="1:7" ht="26">
      <c r="A76" s="8" t="s">
        <v>57</v>
      </c>
      <c r="B76" s="7">
        <v>9900000000</v>
      </c>
      <c r="C76" s="7"/>
      <c r="D76" s="6" t="s">
        <v>23</v>
      </c>
      <c r="E76" s="10">
        <f>E77+E82+E101</f>
        <v>12.75</v>
      </c>
      <c r="F76" s="10">
        <f>F77+F82+F101</f>
        <v>1.1499999999999999</v>
      </c>
      <c r="G76" s="10">
        <f>G77+G82+G101</f>
        <v>1.1499999999999999</v>
      </c>
    </row>
    <row r="77" spans="1:7" ht="15" hidden="1" customHeight="1">
      <c r="A77" s="8" t="s">
        <v>57</v>
      </c>
      <c r="B77" s="7"/>
      <c r="C77" s="7"/>
      <c r="D77" s="6"/>
      <c r="E77" s="10">
        <f t="shared" ref="E77:G80" si="9">E78</f>
        <v>0</v>
      </c>
      <c r="F77" s="10">
        <f t="shared" si="9"/>
        <v>0</v>
      </c>
      <c r="G77" s="10">
        <f t="shared" si="9"/>
        <v>0</v>
      </c>
    </row>
    <row r="78" spans="1:7" ht="15" hidden="1" customHeight="1">
      <c r="A78" s="8" t="s">
        <v>57</v>
      </c>
      <c r="B78" s="7"/>
      <c r="C78" s="7"/>
      <c r="D78" s="13"/>
      <c r="E78" s="10">
        <f t="shared" si="9"/>
        <v>0</v>
      </c>
      <c r="F78" s="10">
        <f t="shared" si="9"/>
        <v>0</v>
      </c>
      <c r="G78" s="10">
        <f t="shared" si="9"/>
        <v>0</v>
      </c>
    </row>
    <row r="79" spans="1:7" ht="40.5" hidden="1" customHeight="1" thickBot="1">
      <c r="A79" s="8" t="s">
        <v>57</v>
      </c>
      <c r="B79" s="7"/>
      <c r="C79" s="7">
        <v>200</v>
      </c>
      <c r="D79" s="6"/>
      <c r="E79" s="10">
        <f t="shared" si="9"/>
        <v>0</v>
      </c>
      <c r="F79" s="10">
        <f t="shared" si="9"/>
        <v>0</v>
      </c>
      <c r="G79" s="10">
        <f t="shared" si="9"/>
        <v>0</v>
      </c>
    </row>
    <row r="80" spans="1:7" ht="40.5" hidden="1" customHeight="1" thickBot="1">
      <c r="A80" s="8" t="s">
        <v>57</v>
      </c>
      <c r="B80" s="7"/>
      <c r="C80" s="7">
        <v>240</v>
      </c>
      <c r="D80" s="6"/>
      <c r="E80" s="10">
        <f t="shared" si="9"/>
        <v>0</v>
      </c>
      <c r="F80" s="10">
        <f t="shared" si="9"/>
        <v>0</v>
      </c>
      <c r="G80" s="10">
        <f t="shared" si="9"/>
        <v>0</v>
      </c>
    </row>
    <row r="81" spans="1:7" ht="22.5" hidden="1" customHeight="1" thickBot="1">
      <c r="A81" s="8" t="s">
        <v>57</v>
      </c>
      <c r="B81" s="7"/>
      <c r="C81" s="7">
        <v>244</v>
      </c>
      <c r="D81" s="6"/>
      <c r="E81" s="10">
        <v>0</v>
      </c>
      <c r="F81" s="10">
        <v>0</v>
      </c>
      <c r="G81" s="10">
        <v>0</v>
      </c>
    </row>
    <row r="82" spans="1:7" ht="39">
      <c r="A82" s="8" t="s">
        <v>57</v>
      </c>
      <c r="B82" s="7">
        <v>9940000000</v>
      </c>
      <c r="C82" s="7"/>
      <c r="D82" s="6" t="s">
        <v>44</v>
      </c>
      <c r="E82" s="10">
        <f>E83+E92</f>
        <v>12.6</v>
      </c>
      <c r="F82" s="10">
        <f>F83+F92</f>
        <v>1</v>
      </c>
      <c r="G82" s="10">
        <f>G83+G92</f>
        <v>1</v>
      </c>
    </row>
    <row r="83" spans="1:7" ht="45" customHeight="1">
      <c r="A83" s="46" t="s">
        <v>57</v>
      </c>
      <c r="B83" s="40">
        <v>9940040080</v>
      </c>
      <c r="C83" s="40"/>
      <c r="D83" s="39" t="s">
        <v>59</v>
      </c>
      <c r="E83" s="42">
        <f>E85+E89</f>
        <v>0</v>
      </c>
      <c r="F83" s="42">
        <f t="shared" ref="F83:G83" si="10">F85</f>
        <v>1</v>
      </c>
      <c r="G83" s="42">
        <f t="shared" si="10"/>
        <v>0</v>
      </c>
    </row>
    <row r="84" spans="1:7" ht="9.75" customHeight="1">
      <c r="A84" s="46"/>
      <c r="B84" s="40"/>
      <c r="C84" s="40"/>
      <c r="D84" s="39"/>
      <c r="E84" s="42"/>
      <c r="F84" s="42"/>
      <c r="G84" s="42"/>
    </row>
    <row r="85" spans="1:7" ht="24" customHeight="1">
      <c r="A85" s="46" t="s">
        <v>57</v>
      </c>
      <c r="B85" s="40">
        <v>9940040080</v>
      </c>
      <c r="C85" s="40">
        <v>200</v>
      </c>
      <c r="D85" s="39" t="s">
        <v>35</v>
      </c>
      <c r="E85" s="42">
        <f>E87</f>
        <v>0</v>
      </c>
      <c r="F85" s="42">
        <f>F87</f>
        <v>1</v>
      </c>
      <c r="G85" s="42">
        <f>G87</f>
        <v>0</v>
      </c>
    </row>
    <row r="86" spans="1:7" ht="15" customHeight="1">
      <c r="A86" s="46"/>
      <c r="B86" s="40"/>
      <c r="C86" s="40"/>
      <c r="D86" s="39"/>
      <c r="E86" s="42"/>
      <c r="F86" s="42"/>
      <c r="G86" s="42"/>
    </row>
    <row r="87" spans="1:7" ht="43.5" customHeight="1">
      <c r="A87" s="14" t="s">
        <v>57</v>
      </c>
      <c r="B87" s="7">
        <v>9940040080</v>
      </c>
      <c r="C87" s="7">
        <v>240</v>
      </c>
      <c r="D87" s="6" t="s">
        <v>36</v>
      </c>
      <c r="E87" s="10">
        <f>E88</f>
        <v>0</v>
      </c>
      <c r="F87" s="10">
        <f>F88</f>
        <v>1</v>
      </c>
      <c r="G87" s="10">
        <f>G88</f>
        <v>0</v>
      </c>
    </row>
    <row r="88" spans="1:7" ht="19.5" customHeight="1">
      <c r="A88" s="8" t="s">
        <v>57</v>
      </c>
      <c r="B88" s="7">
        <v>9940040080</v>
      </c>
      <c r="C88" s="7">
        <v>244</v>
      </c>
      <c r="D88" s="6" t="s">
        <v>37</v>
      </c>
      <c r="E88" s="10">
        <v>0</v>
      </c>
      <c r="F88" s="10">
        <v>1</v>
      </c>
      <c r="G88" s="10">
        <v>0</v>
      </c>
    </row>
    <row r="89" spans="1:7" ht="19.5" hidden="1" customHeight="1">
      <c r="A89" s="8" t="s">
        <v>57</v>
      </c>
      <c r="B89" s="7">
        <v>9940040080</v>
      </c>
      <c r="C89" s="7">
        <v>800</v>
      </c>
      <c r="D89" s="12" t="s">
        <v>39</v>
      </c>
      <c r="E89" s="10">
        <f>E90</f>
        <v>0</v>
      </c>
      <c r="F89" s="10">
        <f t="shared" ref="F89:G90" si="11">F90</f>
        <v>0</v>
      </c>
      <c r="G89" s="10">
        <f t="shared" si="11"/>
        <v>0</v>
      </c>
    </row>
    <row r="90" spans="1:7" ht="19.5" hidden="1" customHeight="1">
      <c r="A90" s="8" t="s">
        <v>57</v>
      </c>
      <c r="B90" s="7">
        <v>9940040080</v>
      </c>
      <c r="C90" s="7">
        <v>850</v>
      </c>
      <c r="D90" s="12" t="s">
        <v>40</v>
      </c>
      <c r="E90" s="10">
        <f>E91</f>
        <v>0</v>
      </c>
      <c r="F90" s="10">
        <f t="shared" si="11"/>
        <v>0</v>
      </c>
      <c r="G90" s="10">
        <f t="shared" si="11"/>
        <v>0</v>
      </c>
    </row>
    <row r="91" spans="1:7" ht="19.5" hidden="1" customHeight="1">
      <c r="A91" s="8" t="s">
        <v>57</v>
      </c>
      <c r="B91" s="7">
        <v>9940040080</v>
      </c>
      <c r="C91" s="7">
        <v>853</v>
      </c>
      <c r="D91" s="6" t="s">
        <v>41</v>
      </c>
      <c r="E91" s="10">
        <v>0</v>
      </c>
      <c r="F91" s="10">
        <v>0</v>
      </c>
      <c r="G91" s="10">
        <v>0</v>
      </c>
    </row>
    <row r="92" spans="1:7" ht="26">
      <c r="A92" s="8" t="s">
        <v>57</v>
      </c>
      <c r="B92" s="7">
        <v>9940040090</v>
      </c>
      <c r="C92" s="7"/>
      <c r="D92" s="6" t="s">
        <v>60</v>
      </c>
      <c r="E92" s="10">
        <f>E93+E98</f>
        <v>12.6</v>
      </c>
      <c r="F92" s="10">
        <f>F93+F98</f>
        <v>0</v>
      </c>
      <c r="G92" s="10">
        <f>G93+G98</f>
        <v>1</v>
      </c>
    </row>
    <row r="93" spans="1:7" ht="21.75" customHeight="1">
      <c r="A93" s="46" t="s">
        <v>57</v>
      </c>
      <c r="B93" s="40">
        <v>9940040090</v>
      </c>
      <c r="C93" s="40">
        <v>200</v>
      </c>
      <c r="D93" s="39" t="s">
        <v>61</v>
      </c>
      <c r="E93" s="42">
        <f>E95</f>
        <v>12.6</v>
      </c>
      <c r="F93" s="42">
        <f>F95</f>
        <v>0</v>
      </c>
      <c r="G93" s="42">
        <f>G95</f>
        <v>1</v>
      </c>
    </row>
    <row r="94" spans="1:7" ht="19.5" customHeight="1">
      <c r="A94" s="46"/>
      <c r="B94" s="40"/>
      <c r="C94" s="40"/>
      <c r="D94" s="39"/>
      <c r="E94" s="42"/>
      <c r="F94" s="42"/>
      <c r="G94" s="42"/>
    </row>
    <row r="95" spans="1:7" ht="24" customHeight="1">
      <c r="A95" s="46" t="s">
        <v>57</v>
      </c>
      <c r="B95" s="40">
        <v>9940040090</v>
      </c>
      <c r="C95" s="40">
        <v>240</v>
      </c>
      <c r="D95" s="39" t="s">
        <v>36</v>
      </c>
      <c r="E95" s="42">
        <f>E97</f>
        <v>12.6</v>
      </c>
      <c r="F95" s="42">
        <f>F97</f>
        <v>0</v>
      </c>
      <c r="G95" s="42">
        <f>G97</f>
        <v>1</v>
      </c>
    </row>
    <row r="96" spans="1:7">
      <c r="A96" s="46"/>
      <c r="B96" s="40"/>
      <c r="C96" s="40"/>
      <c r="D96" s="39"/>
      <c r="E96" s="42"/>
      <c r="F96" s="42"/>
      <c r="G96" s="42"/>
    </row>
    <row r="97" spans="1:7">
      <c r="A97" s="8" t="s">
        <v>57</v>
      </c>
      <c r="B97" s="7">
        <v>9940040090</v>
      </c>
      <c r="C97" s="7">
        <v>244</v>
      </c>
      <c r="D97" s="6" t="s">
        <v>37</v>
      </c>
      <c r="E97" s="10">
        <v>12.6</v>
      </c>
      <c r="F97" s="10">
        <v>0</v>
      </c>
      <c r="G97" s="10">
        <v>1</v>
      </c>
    </row>
    <row r="98" spans="1:7" ht="15" hidden="1" customHeight="1">
      <c r="A98" s="8" t="s">
        <v>57</v>
      </c>
      <c r="B98" s="14">
        <f>'[1]приложение 7 (РПЦ)'!B78</f>
        <v>9940040090</v>
      </c>
      <c r="C98" s="7">
        <v>800</v>
      </c>
      <c r="D98" s="12" t="s">
        <v>39</v>
      </c>
      <c r="E98" s="10">
        <f>E99</f>
        <v>0</v>
      </c>
      <c r="F98" s="10">
        <f t="shared" ref="F98:G99" si="12">F99</f>
        <v>0</v>
      </c>
      <c r="G98" s="10">
        <f t="shared" si="12"/>
        <v>0</v>
      </c>
    </row>
    <row r="99" spans="1:7" ht="15" hidden="1" customHeight="1">
      <c r="A99" s="8" t="str">
        <f>'[1]приложение 7 (РПЦ)'!A79</f>
        <v>0113</v>
      </c>
      <c r="B99" s="14">
        <f>'[1]приложение 7 (РПЦ)'!B79</f>
        <v>9940040090</v>
      </c>
      <c r="C99" s="7">
        <v>850</v>
      </c>
      <c r="D99" s="12" t="s">
        <v>40</v>
      </c>
      <c r="E99" s="10">
        <f>E100</f>
        <v>0</v>
      </c>
      <c r="F99" s="10">
        <v>0</v>
      </c>
      <c r="G99" s="10">
        <f t="shared" si="12"/>
        <v>0</v>
      </c>
    </row>
    <row r="100" spans="1:7" ht="44.25" hidden="1" customHeight="1">
      <c r="A100" s="8" t="s">
        <v>57</v>
      </c>
      <c r="B100" s="14" t="s">
        <v>62</v>
      </c>
      <c r="C100" s="7">
        <v>853</v>
      </c>
      <c r="D100" s="6" t="s">
        <v>41</v>
      </c>
      <c r="E100" s="10">
        <v>0</v>
      </c>
      <c r="F100" s="10">
        <v>0</v>
      </c>
      <c r="G100" s="10">
        <v>0</v>
      </c>
    </row>
    <row r="101" spans="1:7" ht="28.5" customHeight="1">
      <c r="A101" s="8" t="s">
        <v>57</v>
      </c>
      <c r="B101" s="7">
        <v>9950000000</v>
      </c>
      <c r="C101" s="7"/>
      <c r="D101" s="6" t="s">
        <v>63</v>
      </c>
      <c r="E101" s="10">
        <f>E102</f>
        <v>0.15</v>
      </c>
      <c r="F101" s="10">
        <f>F102</f>
        <v>0.15</v>
      </c>
      <c r="G101" s="10">
        <f>G102</f>
        <v>0.15</v>
      </c>
    </row>
    <row r="102" spans="1:7" ht="54.75" customHeight="1">
      <c r="A102" s="46" t="s">
        <v>57</v>
      </c>
      <c r="B102" s="40">
        <v>9950010540</v>
      </c>
      <c r="C102" s="40"/>
      <c r="D102" s="39" t="s">
        <v>64</v>
      </c>
      <c r="E102" s="42">
        <f>E105</f>
        <v>0.15</v>
      </c>
      <c r="F102" s="42">
        <f>F105</f>
        <v>0.15</v>
      </c>
      <c r="G102" s="42">
        <f>G105</f>
        <v>0.15</v>
      </c>
    </row>
    <row r="103" spans="1:7">
      <c r="A103" s="46"/>
      <c r="B103" s="40"/>
      <c r="C103" s="40"/>
      <c r="D103" s="39"/>
      <c r="E103" s="42"/>
      <c r="F103" s="42"/>
      <c r="G103" s="42"/>
    </row>
    <row r="104" spans="1:7" ht="23.25" customHeight="1">
      <c r="A104" s="46"/>
      <c r="B104" s="40"/>
      <c r="C104" s="40"/>
      <c r="D104" s="39"/>
      <c r="E104" s="42"/>
      <c r="F104" s="42"/>
      <c r="G104" s="42"/>
    </row>
    <row r="105" spans="1:7" ht="39">
      <c r="A105" s="8" t="s">
        <v>57</v>
      </c>
      <c r="B105" s="7">
        <v>9950010540</v>
      </c>
      <c r="C105" s="7">
        <v>200</v>
      </c>
      <c r="D105" s="6" t="s">
        <v>61</v>
      </c>
      <c r="E105" s="10">
        <f>E106</f>
        <v>0.15</v>
      </c>
      <c r="F105" s="10">
        <f>F106</f>
        <v>0.15</v>
      </c>
      <c r="G105" s="10">
        <f>G106</f>
        <v>0.15</v>
      </c>
    </row>
    <row r="106" spans="1:7" ht="37.5" customHeight="1">
      <c r="A106" s="46" t="s">
        <v>57</v>
      </c>
      <c r="B106" s="40">
        <v>9950010540</v>
      </c>
      <c r="C106" s="40">
        <v>240</v>
      </c>
      <c r="D106" s="41" t="s">
        <v>36</v>
      </c>
      <c r="E106" s="42">
        <f>E108</f>
        <v>0.15</v>
      </c>
      <c r="F106" s="42">
        <f>F108</f>
        <v>0.15</v>
      </c>
      <c r="G106" s="42">
        <f>G108</f>
        <v>0.15</v>
      </c>
    </row>
    <row r="107" spans="1:7" ht="1.5" customHeight="1">
      <c r="A107" s="46"/>
      <c r="B107" s="40"/>
      <c r="C107" s="40"/>
      <c r="D107" s="41"/>
      <c r="E107" s="42"/>
      <c r="F107" s="42"/>
      <c r="G107" s="42"/>
    </row>
    <row r="108" spans="1:7">
      <c r="A108" s="8" t="s">
        <v>57</v>
      </c>
      <c r="B108" s="7">
        <v>9950010540</v>
      </c>
      <c r="C108" s="7">
        <v>244</v>
      </c>
      <c r="D108" s="6" t="s">
        <v>37</v>
      </c>
      <c r="E108" s="10">
        <v>0.15</v>
      </c>
      <c r="F108" s="10">
        <v>0.15</v>
      </c>
      <c r="G108" s="10">
        <v>0.15</v>
      </c>
    </row>
    <row r="109" spans="1:7">
      <c r="A109" s="8" t="s">
        <v>65</v>
      </c>
      <c r="B109" s="7"/>
      <c r="C109" s="7"/>
      <c r="D109" s="6" t="s">
        <v>66</v>
      </c>
      <c r="E109" s="10">
        <f t="shared" ref="E109:G112" si="13">E110</f>
        <v>104.1</v>
      </c>
      <c r="F109" s="10">
        <f t="shared" si="13"/>
        <v>109.3</v>
      </c>
      <c r="G109" s="10">
        <f t="shared" si="13"/>
        <v>113.5</v>
      </c>
    </row>
    <row r="110" spans="1:7">
      <c r="A110" s="8" t="s">
        <v>67</v>
      </c>
      <c r="B110" s="7"/>
      <c r="C110" s="7"/>
      <c r="D110" s="6" t="s">
        <v>68</v>
      </c>
      <c r="E110" s="10">
        <f t="shared" si="13"/>
        <v>104.1</v>
      </c>
      <c r="F110" s="10">
        <f t="shared" si="13"/>
        <v>109.3</v>
      </c>
      <c r="G110" s="10">
        <f t="shared" si="13"/>
        <v>113.5</v>
      </c>
    </row>
    <row r="111" spans="1:7" ht="26">
      <c r="A111" s="8" t="s">
        <v>67</v>
      </c>
      <c r="B111" s="7">
        <v>9900000000</v>
      </c>
      <c r="C111" s="7"/>
      <c r="D111" s="6" t="s">
        <v>23</v>
      </c>
      <c r="E111" s="10">
        <f t="shared" si="13"/>
        <v>104.1</v>
      </c>
      <c r="F111" s="10">
        <f t="shared" si="13"/>
        <v>109.3</v>
      </c>
      <c r="G111" s="10">
        <f t="shared" si="13"/>
        <v>113.5</v>
      </c>
    </row>
    <row r="112" spans="1:7" ht="26">
      <c r="A112" s="8" t="s">
        <v>67</v>
      </c>
      <c r="B112" s="7">
        <v>9950000000</v>
      </c>
      <c r="C112" s="7"/>
      <c r="D112" s="6" t="s">
        <v>63</v>
      </c>
      <c r="E112" s="10">
        <f t="shared" si="13"/>
        <v>104.1</v>
      </c>
      <c r="F112" s="10">
        <f t="shared" si="13"/>
        <v>109.3</v>
      </c>
      <c r="G112" s="10">
        <f t="shared" si="13"/>
        <v>113.5</v>
      </c>
    </row>
    <row r="113" spans="1:7" ht="31.5" customHeight="1">
      <c r="A113" s="46" t="s">
        <v>67</v>
      </c>
      <c r="B113" s="40">
        <v>9950051180</v>
      </c>
      <c r="C113" s="40"/>
      <c r="D113" s="39" t="s">
        <v>69</v>
      </c>
      <c r="E113" s="42">
        <f>E115+E122</f>
        <v>104.1</v>
      </c>
      <c r="F113" s="42">
        <f>F115+F122</f>
        <v>109.3</v>
      </c>
      <c r="G113" s="42">
        <f>G115+G122</f>
        <v>113.5</v>
      </c>
    </row>
    <row r="114" spans="1:7" ht="9" customHeight="1">
      <c r="A114" s="46"/>
      <c r="B114" s="40"/>
      <c r="C114" s="40"/>
      <c r="D114" s="39"/>
      <c r="E114" s="42"/>
      <c r="F114" s="42"/>
      <c r="G114" s="42"/>
    </row>
    <row r="115" spans="1:7" ht="51" customHeight="1">
      <c r="A115" s="46" t="s">
        <v>67</v>
      </c>
      <c r="B115" s="40">
        <v>9950051180</v>
      </c>
      <c r="C115" s="40">
        <v>100</v>
      </c>
      <c r="D115" s="39" t="s">
        <v>26</v>
      </c>
      <c r="E115" s="42">
        <f>E118</f>
        <v>102</v>
      </c>
      <c r="F115" s="42">
        <f>F118</f>
        <v>102</v>
      </c>
      <c r="G115" s="42">
        <f>G118</f>
        <v>102</v>
      </c>
    </row>
    <row r="116" spans="1:7">
      <c r="A116" s="46"/>
      <c r="B116" s="40"/>
      <c r="C116" s="40"/>
      <c r="D116" s="39"/>
      <c r="E116" s="42"/>
      <c r="F116" s="42"/>
      <c r="G116" s="42"/>
    </row>
    <row r="117" spans="1:7">
      <c r="A117" s="46"/>
      <c r="B117" s="40"/>
      <c r="C117" s="40"/>
      <c r="D117" s="39"/>
      <c r="E117" s="42"/>
      <c r="F117" s="42"/>
      <c r="G117" s="42"/>
    </row>
    <row r="118" spans="1:7" ht="26">
      <c r="A118" s="8" t="s">
        <v>67</v>
      </c>
      <c r="B118" s="7">
        <v>9950051180</v>
      </c>
      <c r="C118" s="7">
        <v>120</v>
      </c>
      <c r="D118" s="6" t="s">
        <v>27</v>
      </c>
      <c r="E118" s="10">
        <f>E119+E120+E121</f>
        <v>102</v>
      </c>
      <c r="F118" s="10">
        <f>F119+F120+F121</f>
        <v>102</v>
      </c>
      <c r="G118" s="10">
        <f>G119+G120+G121</f>
        <v>102</v>
      </c>
    </row>
    <row r="119" spans="1:7" ht="26">
      <c r="A119" s="8" t="s">
        <v>67</v>
      </c>
      <c r="B119" s="7">
        <v>9950051180</v>
      </c>
      <c r="C119" s="7">
        <v>121</v>
      </c>
      <c r="D119" s="6" t="s">
        <v>33</v>
      </c>
      <c r="E119" s="10">
        <v>78</v>
      </c>
      <c r="F119" s="10">
        <v>78</v>
      </c>
      <c r="G119" s="10">
        <v>78</v>
      </c>
    </row>
    <row r="120" spans="1:7" ht="38.25" hidden="1" customHeight="1">
      <c r="A120" s="8" t="s">
        <v>67</v>
      </c>
      <c r="B120" s="7">
        <v>9950051180</v>
      </c>
      <c r="C120" s="7">
        <v>122</v>
      </c>
      <c r="D120" s="6" t="s">
        <v>34</v>
      </c>
      <c r="E120" s="10">
        <v>0</v>
      </c>
      <c r="F120" s="10">
        <v>0</v>
      </c>
      <c r="G120" s="10">
        <v>0</v>
      </c>
    </row>
    <row r="121" spans="1:7" ht="52">
      <c r="A121" s="8" t="s">
        <v>67</v>
      </c>
      <c r="B121" s="7">
        <v>9950051180</v>
      </c>
      <c r="C121" s="7">
        <v>129</v>
      </c>
      <c r="D121" s="12" t="s">
        <v>70</v>
      </c>
      <c r="E121" s="10">
        <v>24</v>
      </c>
      <c r="F121" s="10">
        <v>24</v>
      </c>
      <c r="G121" s="10">
        <v>24</v>
      </c>
    </row>
    <row r="122" spans="1:7" ht="39">
      <c r="A122" s="8" t="s">
        <v>67</v>
      </c>
      <c r="B122" s="7">
        <v>9950051180</v>
      </c>
      <c r="C122" s="7">
        <v>200</v>
      </c>
      <c r="D122" s="6" t="s">
        <v>35</v>
      </c>
      <c r="E122" s="10">
        <f>E123</f>
        <v>2.1</v>
      </c>
      <c r="F122" s="10">
        <f>F123</f>
        <v>7.3</v>
      </c>
      <c r="G122" s="10">
        <f>G123</f>
        <v>11.5</v>
      </c>
    </row>
    <row r="123" spans="1:7" ht="27.75" customHeight="1">
      <c r="A123" s="46" t="s">
        <v>67</v>
      </c>
      <c r="B123" s="40">
        <v>9950051180</v>
      </c>
      <c r="C123" s="40">
        <v>240</v>
      </c>
      <c r="D123" s="39" t="s">
        <v>71</v>
      </c>
      <c r="E123" s="42">
        <f>E125</f>
        <v>2.1</v>
      </c>
      <c r="F123" s="42">
        <f>F125</f>
        <v>7.3</v>
      </c>
      <c r="G123" s="42">
        <f>G125</f>
        <v>11.5</v>
      </c>
    </row>
    <row r="124" spans="1:7">
      <c r="A124" s="46"/>
      <c r="B124" s="40"/>
      <c r="C124" s="40"/>
      <c r="D124" s="39"/>
      <c r="E124" s="42"/>
      <c r="F124" s="42"/>
      <c r="G124" s="42"/>
    </row>
    <row r="125" spans="1:7">
      <c r="A125" s="8" t="s">
        <v>67</v>
      </c>
      <c r="B125" s="7">
        <v>9950051180</v>
      </c>
      <c r="C125" s="7">
        <v>244</v>
      </c>
      <c r="D125" s="6" t="s">
        <v>37</v>
      </c>
      <c r="E125" s="10">
        <v>2.1</v>
      </c>
      <c r="F125" s="10">
        <v>7.3</v>
      </c>
      <c r="G125" s="10">
        <v>11.5</v>
      </c>
    </row>
    <row r="126" spans="1:7" ht="32.25" customHeight="1">
      <c r="A126" s="46" t="s">
        <v>72</v>
      </c>
      <c r="B126" s="40"/>
      <c r="C126" s="40"/>
      <c r="D126" s="39" t="s">
        <v>73</v>
      </c>
      <c r="E126" s="42">
        <f>E128+E136</f>
        <v>240</v>
      </c>
      <c r="F126" s="42">
        <f t="shared" ref="F126:G126" si="14">F128+F136</f>
        <v>0</v>
      </c>
      <c r="G126" s="42">
        <f t="shared" si="14"/>
        <v>20</v>
      </c>
    </row>
    <row r="127" spans="1:7" ht="10.5" customHeight="1">
      <c r="A127" s="46"/>
      <c r="B127" s="40"/>
      <c r="C127" s="40"/>
      <c r="D127" s="39"/>
      <c r="E127" s="42"/>
      <c r="F127" s="42"/>
      <c r="G127" s="42"/>
    </row>
    <row r="128" spans="1:7" ht="55.5" customHeight="1">
      <c r="A128" s="8" t="s">
        <v>74</v>
      </c>
      <c r="B128" s="7"/>
      <c r="C128" s="7"/>
      <c r="D128" s="6" t="s">
        <v>75</v>
      </c>
      <c r="E128" s="10">
        <f t="shared" ref="E128:G129" si="15">E129</f>
        <v>240</v>
      </c>
      <c r="F128" s="10">
        <f t="shared" si="15"/>
        <v>0</v>
      </c>
      <c r="G128" s="10">
        <f t="shared" si="15"/>
        <v>20</v>
      </c>
    </row>
    <row r="129" spans="1:7" ht="26">
      <c r="A129" s="8" t="s">
        <v>74</v>
      </c>
      <c r="B129" s="7">
        <v>9900000000</v>
      </c>
      <c r="C129" s="7"/>
      <c r="D129" s="6" t="s">
        <v>23</v>
      </c>
      <c r="E129" s="10">
        <f t="shared" si="15"/>
        <v>240</v>
      </c>
      <c r="F129" s="10">
        <f t="shared" si="15"/>
        <v>0</v>
      </c>
      <c r="G129" s="10">
        <f t="shared" si="15"/>
        <v>20</v>
      </c>
    </row>
    <row r="130" spans="1:7" ht="39">
      <c r="A130" s="8" t="s">
        <v>74</v>
      </c>
      <c r="B130" s="7">
        <v>9940000000</v>
      </c>
      <c r="C130" s="7"/>
      <c r="D130" s="6" t="s">
        <v>44</v>
      </c>
      <c r="E130" s="10">
        <f>E131+E139</f>
        <v>240</v>
      </c>
      <c r="F130" s="10">
        <f t="shared" ref="F130:G130" si="16">F131+F139</f>
        <v>0</v>
      </c>
      <c r="G130" s="10">
        <f t="shared" si="16"/>
        <v>20</v>
      </c>
    </row>
    <row r="131" spans="1:7" ht="51" hidden="1" customHeight="1">
      <c r="A131" s="46" t="s">
        <v>74</v>
      </c>
      <c r="B131" s="40">
        <v>9940040150</v>
      </c>
      <c r="C131" s="40"/>
      <c r="D131" s="39" t="s">
        <v>76</v>
      </c>
      <c r="E131" s="42">
        <f>E133</f>
        <v>0</v>
      </c>
      <c r="F131" s="42">
        <f>F133</f>
        <v>0</v>
      </c>
      <c r="G131" s="42">
        <f>G133</f>
        <v>0</v>
      </c>
    </row>
    <row r="132" spans="1:7" ht="6" hidden="1" customHeight="1">
      <c r="A132" s="46"/>
      <c r="B132" s="40"/>
      <c r="C132" s="40"/>
      <c r="D132" s="39"/>
      <c r="E132" s="42"/>
      <c r="F132" s="42"/>
      <c r="G132" s="42"/>
    </row>
    <row r="133" spans="1:7" ht="39" hidden="1">
      <c r="A133" s="8" t="s">
        <v>74</v>
      </c>
      <c r="B133" s="7">
        <v>9940040150</v>
      </c>
      <c r="C133" s="7">
        <v>200</v>
      </c>
      <c r="D133" s="6" t="s">
        <v>35</v>
      </c>
      <c r="E133" s="10">
        <f t="shared" ref="E133:G134" si="17">E134</f>
        <v>0</v>
      </c>
      <c r="F133" s="10">
        <f t="shared" si="17"/>
        <v>0</v>
      </c>
      <c r="G133" s="10">
        <f t="shared" si="17"/>
        <v>0</v>
      </c>
    </row>
    <row r="134" spans="1:7" ht="44.25" hidden="1" customHeight="1">
      <c r="A134" s="8" t="s">
        <v>74</v>
      </c>
      <c r="B134" s="7">
        <v>9940040150</v>
      </c>
      <c r="C134" s="7">
        <v>240</v>
      </c>
      <c r="D134" s="6" t="s">
        <v>36</v>
      </c>
      <c r="E134" s="10">
        <f t="shared" si="17"/>
        <v>0</v>
      </c>
      <c r="F134" s="10">
        <f t="shared" si="17"/>
        <v>0</v>
      </c>
      <c r="G134" s="10">
        <f t="shared" si="17"/>
        <v>0</v>
      </c>
    </row>
    <row r="135" spans="1:7" hidden="1">
      <c r="A135" s="8" t="s">
        <v>74</v>
      </c>
      <c r="B135" s="7">
        <v>9940040150</v>
      </c>
      <c r="C135" s="7">
        <v>244</v>
      </c>
      <c r="D135" s="6" t="s">
        <v>37</v>
      </c>
      <c r="E135" s="10">
        <v>0</v>
      </c>
      <c r="F135" s="10">
        <v>0</v>
      </c>
      <c r="G135" s="10">
        <v>0</v>
      </c>
    </row>
    <row r="136" spans="1:7" ht="52" hidden="1">
      <c r="A136" s="8" t="s">
        <v>74</v>
      </c>
      <c r="B136" s="7"/>
      <c r="C136" s="7"/>
      <c r="D136" s="6" t="s">
        <v>75</v>
      </c>
      <c r="E136" s="10">
        <f t="shared" ref="E136:G141" si="18">E137</f>
        <v>0</v>
      </c>
      <c r="F136" s="10">
        <f t="shared" si="18"/>
        <v>0</v>
      </c>
      <c r="G136" s="10">
        <f t="shared" si="18"/>
        <v>0</v>
      </c>
    </row>
    <row r="137" spans="1:7" ht="26" hidden="1">
      <c r="A137" s="8" t="s">
        <v>74</v>
      </c>
      <c r="B137" s="7">
        <v>9900000000</v>
      </c>
      <c r="C137" s="7"/>
      <c r="D137" s="6" t="s">
        <v>23</v>
      </c>
      <c r="E137" s="10">
        <v>0</v>
      </c>
      <c r="F137" s="10">
        <f t="shared" si="18"/>
        <v>0</v>
      </c>
      <c r="G137" s="10">
        <f t="shared" si="18"/>
        <v>0</v>
      </c>
    </row>
    <row r="138" spans="1:7" ht="39" hidden="1">
      <c r="A138" s="8" t="s">
        <v>74</v>
      </c>
      <c r="B138" s="7">
        <v>9940000000</v>
      </c>
      <c r="C138" s="7"/>
      <c r="D138" s="6" t="s">
        <v>44</v>
      </c>
      <c r="E138" s="10">
        <v>0</v>
      </c>
      <c r="F138" s="10">
        <f t="shared" si="18"/>
        <v>0</v>
      </c>
      <c r="G138" s="10">
        <v>0</v>
      </c>
    </row>
    <row r="139" spans="1:7" ht="26">
      <c r="A139" s="8" t="s">
        <v>74</v>
      </c>
      <c r="B139" s="7">
        <v>9940040160</v>
      </c>
      <c r="C139" s="7"/>
      <c r="D139" s="6" t="s">
        <v>77</v>
      </c>
      <c r="E139" s="10">
        <f t="shared" si="18"/>
        <v>240</v>
      </c>
      <c r="F139" s="10">
        <f t="shared" si="18"/>
        <v>0</v>
      </c>
      <c r="G139" s="10">
        <f t="shared" si="18"/>
        <v>20</v>
      </c>
    </row>
    <row r="140" spans="1:7" ht="39">
      <c r="A140" s="8" t="s">
        <v>74</v>
      </c>
      <c r="B140" s="7">
        <v>9940040160</v>
      </c>
      <c r="C140" s="7">
        <v>200</v>
      </c>
      <c r="D140" s="6" t="s">
        <v>78</v>
      </c>
      <c r="E140" s="10">
        <f t="shared" si="18"/>
        <v>240</v>
      </c>
      <c r="F140" s="10">
        <f t="shared" si="18"/>
        <v>0</v>
      </c>
      <c r="G140" s="10">
        <f t="shared" si="18"/>
        <v>20</v>
      </c>
    </row>
    <row r="141" spans="1:7" ht="39">
      <c r="A141" s="8" t="s">
        <v>74</v>
      </c>
      <c r="B141" s="7">
        <v>9940040160</v>
      </c>
      <c r="C141" s="7">
        <v>240</v>
      </c>
      <c r="D141" s="6" t="s">
        <v>79</v>
      </c>
      <c r="E141" s="10">
        <f t="shared" si="18"/>
        <v>240</v>
      </c>
      <c r="F141" s="10">
        <f t="shared" si="18"/>
        <v>0</v>
      </c>
      <c r="G141" s="10">
        <f t="shared" si="18"/>
        <v>20</v>
      </c>
    </row>
    <row r="142" spans="1:7">
      <c r="A142" s="8" t="s">
        <v>74</v>
      </c>
      <c r="B142" s="7">
        <v>9940040160</v>
      </c>
      <c r="C142" s="7">
        <v>244</v>
      </c>
      <c r="D142" s="6" t="s">
        <v>80</v>
      </c>
      <c r="E142" s="10">
        <v>240</v>
      </c>
      <c r="F142" s="10">
        <v>0</v>
      </c>
      <c r="G142" s="10">
        <v>20</v>
      </c>
    </row>
    <row r="143" spans="1:7">
      <c r="A143" s="8" t="s">
        <v>81</v>
      </c>
      <c r="B143" s="7"/>
      <c r="C143" s="7"/>
      <c r="D143" s="6" t="s">
        <v>82</v>
      </c>
      <c r="E143" s="10">
        <f>E144+E155</f>
        <v>2282.232</v>
      </c>
      <c r="F143" s="10">
        <f t="shared" ref="F143:G143" si="19">F144+F155</f>
        <v>1924.63</v>
      </c>
      <c r="G143" s="10">
        <f t="shared" si="19"/>
        <v>2028.93</v>
      </c>
    </row>
    <row r="144" spans="1:7">
      <c r="A144" s="8" t="s">
        <v>83</v>
      </c>
      <c r="B144" s="15"/>
      <c r="C144" s="7"/>
      <c r="D144" s="6" t="s">
        <v>84</v>
      </c>
      <c r="E144" s="10">
        <f t="shared" ref="E144:G146" si="20">E145</f>
        <v>2282.232</v>
      </c>
      <c r="F144" s="10">
        <f t="shared" si="20"/>
        <v>1924.63</v>
      </c>
      <c r="G144" s="10">
        <f t="shared" si="20"/>
        <v>2028.93</v>
      </c>
    </row>
    <row r="145" spans="1:7" ht="26">
      <c r="A145" s="8" t="s">
        <v>83</v>
      </c>
      <c r="B145" s="7">
        <v>9900000000</v>
      </c>
      <c r="C145" s="7"/>
      <c r="D145" s="6" t="s">
        <v>23</v>
      </c>
      <c r="E145" s="10">
        <f t="shared" si="20"/>
        <v>2282.232</v>
      </c>
      <c r="F145" s="10">
        <f t="shared" si="20"/>
        <v>1924.63</v>
      </c>
      <c r="G145" s="10">
        <f t="shared" si="20"/>
        <v>2028.93</v>
      </c>
    </row>
    <row r="146" spans="1:7" ht="39">
      <c r="A146" s="8" t="s">
        <v>83</v>
      </c>
      <c r="B146" s="7">
        <v>9940000000</v>
      </c>
      <c r="C146" s="7"/>
      <c r="D146" s="6" t="s">
        <v>44</v>
      </c>
      <c r="E146" s="10">
        <f>E147+E153</f>
        <v>2282.232</v>
      </c>
      <c r="F146" s="10">
        <f t="shared" si="20"/>
        <v>1924.63</v>
      </c>
      <c r="G146" s="10">
        <f t="shared" si="20"/>
        <v>2028.93</v>
      </c>
    </row>
    <row r="147" spans="1:7" ht="41.25" customHeight="1">
      <c r="A147" s="46" t="s">
        <v>83</v>
      </c>
      <c r="B147" s="40">
        <v>9940040180</v>
      </c>
      <c r="C147" s="40"/>
      <c r="D147" s="39" t="s">
        <v>85</v>
      </c>
      <c r="E147" s="42">
        <f>E149</f>
        <v>2282.232</v>
      </c>
      <c r="F147" s="42">
        <f>F149</f>
        <v>1924.63</v>
      </c>
      <c r="G147" s="42">
        <f>G149</f>
        <v>2028.93</v>
      </c>
    </row>
    <row r="148" spans="1:7" ht="4.5" customHeight="1">
      <c r="A148" s="46"/>
      <c r="B148" s="40"/>
      <c r="C148" s="40"/>
      <c r="D148" s="39"/>
      <c r="E148" s="42"/>
      <c r="F148" s="42"/>
      <c r="G148" s="42"/>
    </row>
    <row r="149" spans="1:7" ht="39">
      <c r="A149" s="8" t="s">
        <v>83</v>
      </c>
      <c r="B149" s="7">
        <v>9940040180</v>
      </c>
      <c r="C149" s="7">
        <v>200</v>
      </c>
      <c r="D149" s="6" t="s">
        <v>86</v>
      </c>
      <c r="E149" s="10">
        <f t="shared" ref="E149:G150" si="21">E150</f>
        <v>2282.232</v>
      </c>
      <c r="F149" s="10">
        <f t="shared" si="21"/>
        <v>1924.63</v>
      </c>
      <c r="G149" s="10">
        <f t="shared" si="21"/>
        <v>2028.93</v>
      </c>
    </row>
    <row r="150" spans="1:7" ht="39">
      <c r="A150" s="8" t="s">
        <v>83</v>
      </c>
      <c r="B150" s="7">
        <v>9940040180</v>
      </c>
      <c r="C150" s="7">
        <v>240</v>
      </c>
      <c r="D150" s="6" t="s">
        <v>36</v>
      </c>
      <c r="E150" s="10">
        <f t="shared" si="21"/>
        <v>2282.232</v>
      </c>
      <c r="F150" s="10">
        <f t="shared" si="21"/>
        <v>1924.63</v>
      </c>
      <c r="G150" s="10">
        <f t="shared" si="21"/>
        <v>2028.93</v>
      </c>
    </row>
    <row r="151" spans="1:7" ht="20.25" customHeight="1">
      <c r="A151" s="8" t="s">
        <v>83</v>
      </c>
      <c r="B151" s="7">
        <v>9940040180</v>
      </c>
      <c r="C151" s="7">
        <v>244</v>
      </c>
      <c r="D151" s="6" t="s">
        <v>37</v>
      </c>
      <c r="E151" s="10">
        <f>2282.232</f>
        <v>2282.232</v>
      </c>
      <c r="F151" s="10">
        <v>1924.63</v>
      </c>
      <c r="G151" s="10">
        <v>2028.93</v>
      </c>
    </row>
    <row r="152" spans="1:7" ht="69.75" hidden="1" customHeight="1">
      <c r="A152" s="16" t="s">
        <v>83</v>
      </c>
      <c r="B152" s="15" t="s">
        <v>87</v>
      </c>
      <c r="C152" s="15"/>
      <c r="D152" s="17" t="s">
        <v>88</v>
      </c>
      <c r="E152" s="18">
        <f t="shared" ref="E152:G153" si="22">E153</f>
        <v>0</v>
      </c>
      <c r="F152" s="18">
        <f t="shared" si="22"/>
        <v>0</v>
      </c>
      <c r="G152" s="18">
        <f t="shared" si="22"/>
        <v>0</v>
      </c>
    </row>
    <row r="153" spans="1:7" ht="15" hidden="1" customHeight="1">
      <c r="A153" s="8" t="s">
        <v>83</v>
      </c>
      <c r="B153" s="7" t="s">
        <v>87</v>
      </c>
      <c r="C153" s="7">
        <v>500</v>
      </c>
      <c r="D153" s="6" t="s">
        <v>46</v>
      </c>
      <c r="E153" s="10">
        <f t="shared" si="22"/>
        <v>0</v>
      </c>
      <c r="F153" s="10">
        <f t="shared" si="22"/>
        <v>0</v>
      </c>
      <c r="G153" s="10">
        <f t="shared" si="22"/>
        <v>0</v>
      </c>
    </row>
    <row r="154" spans="1:7" ht="15" hidden="1" customHeight="1">
      <c r="A154" s="8" t="s">
        <v>83</v>
      </c>
      <c r="B154" s="7" t="s">
        <v>87</v>
      </c>
      <c r="C154" s="7">
        <v>540</v>
      </c>
      <c r="D154" s="6" t="s">
        <v>47</v>
      </c>
      <c r="E154" s="10">
        <v>0</v>
      </c>
      <c r="F154" s="10">
        <v>0</v>
      </c>
      <c r="G154" s="10">
        <v>0</v>
      </c>
    </row>
    <row r="155" spans="1:7" ht="24" hidden="1" customHeight="1">
      <c r="A155" s="8" t="s">
        <v>89</v>
      </c>
      <c r="B155" s="15"/>
      <c r="C155" s="7"/>
      <c r="D155" s="6" t="s">
        <v>90</v>
      </c>
      <c r="E155" s="10">
        <f t="shared" ref="E155:G158" si="23">E156</f>
        <v>0</v>
      </c>
      <c r="F155" s="10">
        <f t="shared" si="23"/>
        <v>0</v>
      </c>
      <c r="G155" s="10">
        <f t="shared" si="23"/>
        <v>0</v>
      </c>
    </row>
    <row r="156" spans="1:7" ht="26" hidden="1">
      <c r="A156" s="8" t="s">
        <v>89</v>
      </c>
      <c r="B156" s="7">
        <v>9900000000</v>
      </c>
      <c r="C156" s="7"/>
      <c r="D156" s="6" t="s">
        <v>23</v>
      </c>
      <c r="E156" s="10">
        <f t="shared" si="23"/>
        <v>0</v>
      </c>
      <c r="F156" s="10">
        <f t="shared" si="23"/>
        <v>0</v>
      </c>
      <c r="G156" s="10">
        <f t="shared" si="23"/>
        <v>0</v>
      </c>
    </row>
    <row r="157" spans="1:7" ht="39" hidden="1">
      <c r="A157" s="8" t="s">
        <v>89</v>
      </c>
      <c r="B157" s="7">
        <v>9940000000</v>
      </c>
      <c r="C157" s="7"/>
      <c r="D157" s="6" t="s">
        <v>44</v>
      </c>
      <c r="E157" s="10">
        <f>E158</f>
        <v>0</v>
      </c>
      <c r="F157" s="10">
        <f t="shared" si="23"/>
        <v>0</v>
      </c>
      <c r="G157" s="10">
        <f t="shared" si="23"/>
        <v>0</v>
      </c>
    </row>
    <row r="158" spans="1:7" ht="39" hidden="1">
      <c r="A158" s="8" t="s">
        <v>89</v>
      </c>
      <c r="B158" s="7">
        <v>9940040100</v>
      </c>
      <c r="C158" s="7"/>
      <c r="D158" s="6" t="s">
        <v>91</v>
      </c>
      <c r="E158" s="10">
        <f t="shared" si="23"/>
        <v>0</v>
      </c>
      <c r="F158" s="10">
        <f t="shared" si="23"/>
        <v>0</v>
      </c>
      <c r="G158" s="10">
        <f t="shared" si="23"/>
        <v>0</v>
      </c>
    </row>
    <row r="159" spans="1:7" ht="33" hidden="1" customHeight="1">
      <c r="A159" s="46" t="s">
        <v>89</v>
      </c>
      <c r="B159" s="40">
        <v>9940040100</v>
      </c>
      <c r="C159" s="40">
        <v>200</v>
      </c>
      <c r="D159" s="39" t="s">
        <v>92</v>
      </c>
      <c r="E159" s="42">
        <f>E161</f>
        <v>0</v>
      </c>
      <c r="F159" s="42">
        <f>F161</f>
        <v>0</v>
      </c>
      <c r="G159" s="42">
        <f>G161</f>
        <v>0</v>
      </c>
    </row>
    <row r="160" spans="1:7" ht="11.25" hidden="1" customHeight="1">
      <c r="A160" s="46"/>
      <c r="B160" s="40"/>
      <c r="C160" s="40"/>
      <c r="D160" s="39"/>
      <c r="E160" s="42"/>
      <c r="F160" s="42"/>
      <c r="G160" s="42"/>
    </row>
    <row r="161" spans="1:7" ht="29.25" hidden="1" customHeight="1">
      <c r="A161" s="46" t="s">
        <v>89</v>
      </c>
      <c r="B161" s="40">
        <v>9940040100</v>
      </c>
      <c r="C161" s="40">
        <v>240</v>
      </c>
      <c r="D161" s="39" t="s">
        <v>36</v>
      </c>
      <c r="E161" s="42">
        <f>E163</f>
        <v>0</v>
      </c>
      <c r="F161" s="42">
        <f>F163</f>
        <v>0</v>
      </c>
      <c r="G161" s="42">
        <f>G163</f>
        <v>0</v>
      </c>
    </row>
    <row r="162" spans="1:7" ht="9" hidden="1" customHeight="1">
      <c r="A162" s="46"/>
      <c r="B162" s="40"/>
      <c r="C162" s="40"/>
      <c r="D162" s="39"/>
      <c r="E162" s="42"/>
      <c r="F162" s="42"/>
      <c r="G162" s="42"/>
    </row>
    <row r="163" spans="1:7" hidden="1">
      <c r="A163" s="8" t="s">
        <v>89</v>
      </c>
      <c r="B163" s="7">
        <v>9940040100</v>
      </c>
      <c r="C163" s="7">
        <v>244</v>
      </c>
      <c r="D163" s="6" t="s">
        <v>37</v>
      </c>
      <c r="E163" s="10">
        <v>0</v>
      </c>
      <c r="F163" s="10">
        <v>0</v>
      </c>
      <c r="G163" s="10">
        <v>0</v>
      </c>
    </row>
    <row r="164" spans="1:7" ht="26">
      <c r="A164" s="8" t="s">
        <v>93</v>
      </c>
      <c r="B164" s="7"/>
      <c r="C164" s="7"/>
      <c r="D164" s="6" t="s">
        <v>94</v>
      </c>
      <c r="E164" s="10">
        <f>E165+E176+E202</f>
        <v>655.41800000000001</v>
      </c>
      <c r="F164" s="10">
        <f>F165+F176+F202</f>
        <v>116.1</v>
      </c>
      <c r="G164" s="10">
        <f t="shared" ref="G164" si="24">G165+G176+G202</f>
        <v>66.099999999999994</v>
      </c>
    </row>
    <row r="165" spans="1:7">
      <c r="A165" s="8" t="s">
        <v>95</v>
      </c>
      <c r="B165" s="7"/>
      <c r="C165" s="7"/>
      <c r="D165" s="6" t="s">
        <v>96</v>
      </c>
      <c r="E165" s="10">
        <f t="shared" ref="E165:G167" si="25">E166</f>
        <v>20</v>
      </c>
      <c r="F165" s="10">
        <f t="shared" si="25"/>
        <v>16.100000000000001</v>
      </c>
      <c r="G165" s="10">
        <f t="shared" si="25"/>
        <v>16.100000000000001</v>
      </c>
    </row>
    <row r="166" spans="1:7" ht="26">
      <c r="A166" s="8" t="s">
        <v>95</v>
      </c>
      <c r="B166" s="7">
        <v>9900000000</v>
      </c>
      <c r="C166" s="7"/>
      <c r="D166" s="6" t="s">
        <v>23</v>
      </c>
      <c r="E166" s="10">
        <f t="shared" si="25"/>
        <v>20</v>
      </c>
      <c r="F166" s="10">
        <f t="shared" si="25"/>
        <v>16.100000000000001</v>
      </c>
      <c r="G166" s="10">
        <f t="shared" si="25"/>
        <v>16.100000000000001</v>
      </c>
    </row>
    <row r="167" spans="1:7" ht="39">
      <c r="A167" s="8" t="s">
        <v>95</v>
      </c>
      <c r="B167" s="7">
        <v>9940000000</v>
      </c>
      <c r="C167" s="7"/>
      <c r="D167" s="6" t="s">
        <v>44</v>
      </c>
      <c r="E167" s="10">
        <f t="shared" si="25"/>
        <v>20</v>
      </c>
      <c r="F167" s="10">
        <f t="shared" si="25"/>
        <v>16.100000000000001</v>
      </c>
      <c r="G167" s="10">
        <f t="shared" si="25"/>
        <v>16.100000000000001</v>
      </c>
    </row>
    <row r="168" spans="1:7" ht="32.25" customHeight="1">
      <c r="A168" s="46" t="s">
        <v>95</v>
      </c>
      <c r="B168" s="40">
        <v>9940040300</v>
      </c>
      <c r="C168" s="40"/>
      <c r="D168" s="39" t="s">
        <v>97</v>
      </c>
      <c r="E168" s="42">
        <f>E170</f>
        <v>20</v>
      </c>
      <c r="F168" s="42">
        <f>F170</f>
        <v>16.100000000000001</v>
      </c>
      <c r="G168" s="42">
        <f>G170</f>
        <v>16.100000000000001</v>
      </c>
    </row>
    <row r="169" spans="1:7" ht="8.25" customHeight="1">
      <c r="A169" s="46"/>
      <c r="B169" s="40"/>
      <c r="C169" s="40"/>
      <c r="D169" s="39"/>
      <c r="E169" s="42"/>
      <c r="F169" s="42"/>
      <c r="G169" s="42"/>
    </row>
    <row r="170" spans="1:7" ht="20.25" customHeight="1">
      <c r="A170" s="46" t="s">
        <v>95</v>
      </c>
      <c r="B170" s="40">
        <v>9940040300</v>
      </c>
      <c r="C170" s="40">
        <v>200</v>
      </c>
      <c r="D170" s="39" t="s">
        <v>61</v>
      </c>
      <c r="E170" s="42">
        <f>E172</f>
        <v>20</v>
      </c>
      <c r="F170" s="42">
        <f>F172</f>
        <v>16.100000000000001</v>
      </c>
      <c r="G170" s="42">
        <f>G172</f>
        <v>16.100000000000001</v>
      </c>
    </row>
    <row r="171" spans="1:7" ht="19.5" customHeight="1">
      <c r="A171" s="46"/>
      <c r="B171" s="40"/>
      <c r="C171" s="40"/>
      <c r="D171" s="39"/>
      <c r="E171" s="42"/>
      <c r="F171" s="42"/>
      <c r="G171" s="42"/>
    </row>
    <row r="172" spans="1:7" ht="33" customHeight="1">
      <c r="A172" s="46" t="s">
        <v>95</v>
      </c>
      <c r="B172" s="40">
        <v>9940040300</v>
      </c>
      <c r="C172" s="40">
        <v>240</v>
      </c>
      <c r="D172" s="39" t="s">
        <v>36</v>
      </c>
      <c r="E172" s="42">
        <f>E174+E175</f>
        <v>20</v>
      </c>
      <c r="F172" s="42">
        <f>F174+F175</f>
        <v>16.100000000000001</v>
      </c>
      <c r="G172" s="42">
        <f>G174+G175</f>
        <v>16.100000000000001</v>
      </c>
    </row>
    <row r="173" spans="1:7" ht="15" customHeight="1">
      <c r="A173" s="46"/>
      <c r="B173" s="40"/>
      <c r="C173" s="40"/>
      <c r="D173" s="39"/>
      <c r="E173" s="42"/>
      <c r="F173" s="42"/>
      <c r="G173" s="42"/>
    </row>
    <row r="174" spans="1:7" ht="15" hidden="1" customHeight="1">
      <c r="A174" s="8"/>
      <c r="B174" s="7"/>
      <c r="C174" s="7"/>
      <c r="D174" s="6"/>
      <c r="E174" s="10">
        <v>0</v>
      </c>
      <c r="F174" s="10">
        <v>0</v>
      </c>
      <c r="G174" s="10">
        <v>0</v>
      </c>
    </row>
    <row r="175" spans="1:7">
      <c r="A175" s="8" t="s">
        <v>95</v>
      </c>
      <c r="B175" s="7">
        <v>9940040300</v>
      </c>
      <c r="C175" s="7">
        <v>244</v>
      </c>
      <c r="D175" s="6" t="s">
        <v>37</v>
      </c>
      <c r="E175" s="10">
        <v>20</v>
      </c>
      <c r="F175" s="10">
        <v>16.100000000000001</v>
      </c>
      <c r="G175" s="10">
        <v>16.100000000000001</v>
      </c>
    </row>
    <row r="176" spans="1:7" ht="15" customHeight="1">
      <c r="A176" s="8" t="s">
        <v>98</v>
      </c>
      <c r="B176" s="7"/>
      <c r="C176" s="7"/>
      <c r="D176" s="6" t="s">
        <v>99</v>
      </c>
      <c r="E176" s="10">
        <f>E177</f>
        <v>75</v>
      </c>
      <c r="F176" s="10">
        <f>F177</f>
        <v>0</v>
      </c>
      <c r="G176" s="10">
        <f>G177</f>
        <v>0</v>
      </c>
    </row>
    <row r="177" spans="1:7" ht="34.5" customHeight="1">
      <c r="A177" s="8" t="s">
        <v>98</v>
      </c>
      <c r="B177" s="7">
        <v>9900000000</v>
      </c>
      <c r="C177" s="7"/>
      <c r="D177" s="6" t="s">
        <v>23</v>
      </c>
      <c r="E177" s="10">
        <f>E178+E185+E192</f>
        <v>75</v>
      </c>
      <c r="F177" s="10">
        <f>F178+F185+F192</f>
        <v>0</v>
      </c>
      <c r="G177" s="10">
        <f>G178+G185+G192</f>
        <v>0</v>
      </c>
    </row>
    <row r="178" spans="1:7" ht="40.5" customHeight="1">
      <c r="A178" s="8" t="s">
        <v>98</v>
      </c>
      <c r="B178" s="7">
        <v>9940000000</v>
      </c>
      <c r="C178" s="7"/>
      <c r="D178" s="6" t="s">
        <v>44</v>
      </c>
      <c r="E178" s="10">
        <f t="shared" ref="E178:G180" si="26">E179</f>
        <v>75</v>
      </c>
      <c r="F178" s="10">
        <f t="shared" si="26"/>
        <v>0</v>
      </c>
      <c r="G178" s="10">
        <f t="shared" si="26"/>
        <v>0</v>
      </c>
    </row>
    <row r="179" spans="1:7" ht="27.75" customHeight="1">
      <c r="A179" s="8" t="s">
        <v>98</v>
      </c>
      <c r="B179" s="7">
        <v>9940040340</v>
      </c>
      <c r="C179" s="7"/>
      <c r="D179" s="6" t="s">
        <v>100</v>
      </c>
      <c r="E179" s="10">
        <f t="shared" si="26"/>
        <v>75</v>
      </c>
      <c r="F179" s="10">
        <f t="shared" si="26"/>
        <v>0</v>
      </c>
      <c r="G179" s="10">
        <f t="shared" si="26"/>
        <v>0</v>
      </c>
    </row>
    <row r="180" spans="1:7" ht="47.25" customHeight="1">
      <c r="A180" s="8" t="s">
        <v>98</v>
      </c>
      <c r="B180" s="7">
        <v>9940040340</v>
      </c>
      <c r="C180" s="7">
        <v>200</v>
      </c>
      <c r="D180" s="6" t="s">
        <v>61</v>
      </c>
      <c r="E180" s="10">
        <f>E181</f>
        <v>75</v>
      </c>
      <c r="F180" s="10">
        <f t="shared" si="26"/>
        <v>0</v>
      </c>
      <c r="G180" s="10">
        <f t="shared" si="26"/>
        <v>0</v>
      </c>
    </row>
    <row r="181" spans="1:7" ht="25.5" customHeight="1">
      <c r="A181" s="54" t="s">
        <v>98</v>
      </c>
      <c r="B181" s="56">
        <v>9940040340</v>
      </c>
      <c r="C181" s="56">
        <v>240</v>
      </c>
      <c r="D181" s="58" t="s">
        <v>36</v>
      </c>
      <c r="E181" s="42">
        <f>E183</f>
        <v>75</v>
      </c>
      <c r="F181" s="42">
        <f>F183</f>
        <v>0</v>
      </c>
      <c r="G181" s="42">
        <f>G183</f>
        <v>0</v>
      </c>
    </row>
    <row r="182" spans="1:7" ht="15" customHeight="1">
      <c r="A182" s="55"/>
      <c r="B182" s="57"/>
      <c r="C182" s="57"/>
      <c r="D182" s="59"/>
      <c r="E182" s="42"/>
      <c r="F182" s="42"/>
      <c r="G182" s="42"/>
    </row>
    <row r="183" spans="1:7" ht="8.25" customHeight="1">
      <c r="A183" s="54" t="s">
        <v>98</v>
      </c>
      <c r="B183" s="56">
        <v>9940040340</v>
      </c>
      <c r="C183" s="56">
        <v>244</v>
      </c>
      <c r="D183" s="58" t="s">
        <v>37</v>
      </c>
      <c r="E183" s="42">
        <v>75</v>
      </c>
      <c r="F183" s="42">
        <v>0</v>
      </c>
      <c r="G183" s="42">
        <v>0</v>
      </c>
    </row>
    <row r="184" spans="1:7" ht="15" customHeight="1">
      <c r="A184" s="55"/>
      <c r="B184" s="57"/>
      <c r="C184" s="57"/>
      <c r="D184" s="59"/>
      <c r="E184" s="42"/>
      <c r="F184" s="42"/>
      <c r="G184" s="42"/>
    </row>
    <row r="185" spans="1:7" ht="15" hidden="1" customHeight="1">
      <c r="A185" s="50"/>
      <c r="B185" s="51"/>
      <c r="C185" s="51"/>
      <c r="D185" s="52"/>
      <c r="E185" s="53">
        <f>E187</f>
        <v>0</v>
      </c>
      <c r="F185" s="48">
        <f>F187</f>
        <v>0</v>
      </c>
      <c r="G185" s="53">
        <f>G187</f>
        <v>0</v>
      </c>
    </row>
    <row r="186" spans="1:7" ht="15" hidden="1" customHeight="1">
      <c r="A186" s="50"/>
      <c r="B186" s="51"/>
      <c r="C186" s="51"/>
      <c r="D186" s="52"/>
      <c r="E186" s="53"/>
      <c r="F186" s="48"/>
      <c r="G186" s="53"/>
    </row>
    <row r="187" spans="1:7" ht="15" hidden="1" customHeight="1">
      <c r="A187" s="46"/>
      <c r="B187" s="51"/>
      <c r="C187" s="40"/>
      <c r="D187" s="39"/>
      <c r="E187" s="47">
        <f>E189</f>
        <v>0</v>
      </c>
      <c r="F187" s="47">
        <f>F189</f>
        <v>0</v>
      </c>
      <c r="G187" s="47">
        <f>G189</f>
        <v>0</v>
      </c>
    </row>
    <row r="188" spans="1:7" ht="25.5" hidden="1" customHeight="1">
      <c r="A188" s="46"/>
      <c r="B188" s="51"/>
      <c r="C188" s="40"/>
      <c r="D188" s="39"/>
      <c r="E188" s="47"/>
      <c r="F188" s="47"/>
      <c r="G188" s="47"/>
    </row>
    <row r="189" spans="1:7" ht="15" hidden="1" customHeight="1">
      <c r="A189" s="46"/>
      <c r="B189" s="40"/>
      <c r="C189" s="40"/>
      <c r="D189" s="39"/>
      <c r="E189" s="47">
        <f>E191</f>
        <v>0</v>
      </c>
      <c r="F189" s="47">
        <f>F191</f>
        <v>0</v>
      </c>
      <c r="G189" s="47">
        <f>G191</f>
        <v>0</v>
      </c>
    </row>
    <row r="190" spans="1:7" ht="26.25" hidden="1" customHeight="1">
      <c r="A190" s="46"/>
      <c r="B190" s="40"/>
      <c r="C190" s="40"/>
      <c r="D190" s="39"/>
      <c r="E190" s="47"/>
      <c r="F190" s="47"/>
      <c r="G190" s="47"/>
    </row>
    <row r="191" spans="1:7" ht="16.5" hidden="1" customHeight="1">
      <c r="A191" s="8"/>
      <c r="B191" s="7"/>
      <c r="C191" s="7"/>
      <c r="D191" s="6"/>
      <c r="E191" s="19">
        <v>0</v>
      </c>
      <c r="F191" s="19">
        <v>0</v>
      </c>
      <c r="G191" s="19">
        <v>0</v>
      </c>
    </row>
    <row r="192" spans="1:7" ht="30.75" hidden="1" customHeight="1">
      <c r="A192" s="50"/>
      <c r="B192" s="51"/>
      <c r="C192" s="51"/>
      <c r="D192" s="52"/>
      <c r="E192" s="53">
        <f>E194</f>
        <v>0</v>
      </c>
      <c r="F192" s="48">
        <f>F194</f>
        <v>0</v>
      </c>
      <c r="G192" s="48">
        <f>G194</f>
        <v>0</v>
      </c>
    </row>
    <row r="193" spans="1:7" ht="16.5" hidden="1" customHeight="1">
      <c r="A193" s="50"/>
      <c r="B193" s="51"/>
      <c r="C193" s="51"/>
      <c r="D193" s="52"/>
      <c r="E193" s="53"/>
      <c r="F193" s="48"/>
      <c r="G193" s="48"/>
    </row>
    <row r="194" spans="1:7" ht="16.5" hidden="1" customHeight="1">
      <c r="A194" s="46"/>
      <c r="B194" s="40"/>
      <c r="C194" s="40"/>
      <c r="D194" s="39"/>
      <c r="E194" s="47">
        <f>E196</f>
        <v>0</v>
      </c>
      <c r="F194" s="49">
        <f>F196</f>
        <v>0</v>
      </c>
      <c r="G194" s="47">
        <f>G196</f>
        <v>0</v>
      </c>
    </row>
    <row r="195" spans="1:7" ht="23.25" hidden="1" customHeight="1">
      <c r="A195" s="46"/>
      <c r="B195" s="40"/>
      <c r="C195" s="40"/>
      <c r="D195" s="39"/>
      <c r="E195" s="47"/>
      <c r="F195" s="49"/>
      <c r="G195" s="47"/>
    </row>
    <row r="196" spans="1:7" ht="34.5" hidden="1" customHeight="1">
      <c r="A196" s="46"/>
      <c r="B196" s="40"/>
      <c r="C196" s="40"/>
      <c r="D196" s="39"/>
      <c r="E196" s="47">
        <f>E201</f>
        <v>0</v>
      </c>
      <c r="F196" s="47">
        <f>F201</f>
        <v>0</v>
      </c>
      <c r="G196" s="47">
        <f>G201</f>
        <v>0</v>
      </c>
    </row>
    <row r="197" spans="1:7" ht="20.25" hidden="1" customHeight="1">
      <c r="A197" s="46"/>
      <c r="B197" s="40"/>
      <c r="C197" s="40"/>
      <c r="D197" s="39"/>
      <c r="E197" s="47"/>
      <c r="F197" s="47"/>
      <c r="G197" s="47"/>
    </row>
    <row r="198" spans="1:7" ht="24" hidden="1" customHeight="1">
      <c r="A198" s="20"/>
      <c r="B198" s="21"/>
      <c r="C198" s="21"/>
      <c r="D198" s="22"/>
      <c r="E198" s="23"/>
      <c r="F198" s="23"/>
      <c r="G198" s="23"/>
    </row>
    <row r="199" spans="1:7" ht="14.25" hidden="1" customHeight="1">
      <c r="A199" s="8"/>
      <c r="B199" s="7"/>
      <c r="C199" s="7"/>
      <c r="D199" s="6"/>
      <c r="E199" s="19"/>
      <c r="F199" s="19"/>
      <c r="G199" s="19"/>
    </row>
    <row r="200" spans="1:7" ht="13.5" hidden="1" customHeight="1">
      <c r="A200" s="8"/>
      <c r="B200" s="7"/>
      <c r="C200" s="7"/>
      <c r="D200" s="6"/>
      <c r="E200" s="19"/>
      <c r="F200" s="19"/>
      <c r="G200" s="19"/>
    </row>
    <row r="201" spans="1:7" ht="16.5" hidden="1" customHeight="1">
      <c r="A201" s="8"/>
      <c r="B201" s="7"/>
      <c r="C201" s="7"/>
      <c r="D201" s="6"/>
      <c r="E201" s="19">
        <v>0</v>
      </c>
      <c r="F201" s="19">
        <v>0</v>
      </c>
      <c r="G201" s="19">
        <v>0</v>
      </c>
    </row>
    <row r="202" spans="1:7" ht="16.5" customHeight="1">
      <c r="A202" s="8" t="s">
        <v>101</v>
      </c>
      <c r="B202" s="7"/>
      <c r="C202" s="7"/>
      <c r="D202" s="6" t="s">
        <v>102</v>
      </c>
      <c r="E202" s="10">
        <f>E203</f>
        <v>560.41800000000001</v>
      </c>
      <c r="F202" s="10">
        <f t="shared" ref="F202:G203" si="27">F203</f>
        <v>100</v>
      </c>
      <c r="G202" s="10">
        <f t="shared" si="27"/>
        <v>50</v>
      </c>
    </row>
    <row r="203" spans="1:7" ht="27.75" customHeight="1">
      <c r="A203" s="8" t="s">
        <v>101</v>
      </c>
      <c r="B203" s="7">
        <v>9900000000</v>
      </c>
      <c r="C203" s="7"/>
      <c r="D203" s="6" t="s">
        <v>23</v>
      </c>
      <c r="E203" s="10">
        <f>E204</f>
        <v>560.41800000000001</v>
      </c>
      <c r="F203" s="10">
        <f t="shared" si="27"/>
        <v>100</v>
      </c>
      <c r="G203" s="10">
        <f t="shared" si="27"/>
        <v>50</v>
      </c>
    </row>
    <row r="204" spans="1:7" ht="43.5" customHeight="1">
      <c r="A204" s="8" t="s">
        <v>101</v>
      </c>
      <c r="B204" s="7">
        <v>9940000000</v>
      </c>
      <c r="C204" s="7"/>
      <c r="D204" s="6" t="s">
        <v>44</v>
      </c>
      <c r="E204" s="10">
        <f>E205+E212+E216</f>
        <v>560.41800000000001</v>
      </c>
      <c r="F204" s="10">
        <f>F205+F212+F216</f>
        <v>100</v>
      </c>
      <c r="G204" s="10">
        <f>G205+G212+G216</f>
        <v>50</v>
      </c>
    </row>
    <row r="205" spans="1:7" ht="26">
      <c r="A205" s="8" t="s">
        <v>101</v>
      </c>
      <c r="B205" s="7">
        <v>9940040350</v>
      </c>
      <c r="C205" s="7"/>
      <c r="D205" s="6" t="s">
        <v>103</v>
      </c>
      <c r="E205" s="10">
        <f>E206</f>
        <v>365.41800000000001</v>
      </c>
      <c r="F205" s="10">
        <f>F206</f>
        <v>100</v>
      </c>
      <c r="G205" s="10">
        <f>G206</f>
        <v>50</v>
      </c>
    </row>
    <row r="206" spans="1:7" ht="23.25" customHeight="1">
      <c r="A206" s="46" t="s">
        <v>101</v>
      </c>
      <c r="B206" s="40">
        <v>9940040350</v>
      </c>
      <c r="C206" s="40">
        <v>200</v>
      </c>
      <c r="D206" s="39" t="s">
        <v>61</v>
      </c>
      <c r="E206" s="42">
        <f>E208</f>
        <v>365.41800000000001</v>
      </c>
      <c r="F206" s="42">
        <f>F208</f>
        <v>100</v>
      </c>
      <c r="G206" s="42">
        <f>G208</f>
        <v>50</v>
      </c>
    </row>
    <row r="207" spans="1:7" ht="15" customHeight="1">
      <c r="A207" s="46"/>
      <c r="B207" s="40"/>
      <c r="C207" s="40"/>
      <c r="D207" s="39"/>
      <c r="E207" s="42"/>
      <c r="F207" s="42"/>
      <c r="G207" s="42"/>
    </row>
    <row r="208" spans="1:7" ht="34.5" customHeight="1">
      <c r="A208" s="46" t="s">
        <v>101</v>
      </c>
      <c r="B208" s="40">
        <v>9940040350</v>
      </c>
      <c r="C208" s="40">
        <v>240</v>
      </c>
      <c r="D208" s="39" t="s">
        <v>36</v>
      </c>
      <c r="E208" s="42">
        <f>E210+E211</f>
        <v>365.41800000000001</v>
      </c>
      <c r="F208" s="42">
        <f>F210+F211</f>
        <v>100</v>
      </c>
      <c r="G208" s="42">
        <f>G210+G211</f>
        <v>50</v>
      </c>
    </row>
    <row r="209" spans="1:7" ht="7.5" customHeight="1">
      <c r="A209" s="46"/>
      <c r="B209" s="40"/>
      <c r="C209" s="40"/>
      <c r="D209" s="39"/>
      <c r="E209" s="42"/>
      <c r="F209" s="42"/>
      <c r="G209" s="42"/>
    </row>
    <row r="210" spans="1:7">
      <c r="A210" s="8" t="s">
        <v>101</v>
      </c>
      <c r="B210" s="7">
        <v>9940040350</v>
      </c>
      <c r="C210" s="7">
        <v>244</v>
      </c>
      <c r="D210" s="6" t="s">
        <v>37</v>
      </c>
      <c r="E210" s="10">
        <f>32+198.418-55</f>
        <v>175.41800000000001</v>
      </c>
      <c r="F210" s="10">
        <v>0</v>
      </c>
      <c r="G210" s="10">
        <v>0</v>
      </c>
    </row>
    <row r="211" spans="1:7">
      <c r="A211" s="8" t="s">
        <v>101</v>
      </c>
      <c r="B211" s="7">
        <v>9940040350</v>
      </c>
      <c r="C211" s="7">
        <v>247</v>
      </c>
      <c r="D211" s="6" t="s">
        <v>38</v>
      </c>
      <c r="E211" s="10">
        <v>190</v>
      </c>
      <c r="F211" s="10">
        <v>100</v>
      </c>
      <c r="G211" s="10">
        <v>50</v>
      </c>
    </row>
    <row r="212" spans="1:7" ht="26" hidden="1">
      <c r="A212" s="8" t="s">
        <v>101</v>
      </c>
      <c r="B212" s="7">
        <v>9940040370</v>
      </c>
      <c r="C212" s="7"/>
      <c r="D212" s="6" t="s">
        <v>104</v>
      </c>
      <c r="E212" s="10">
        <f t="shared" ref="E212:G214" si="28">E213</f>
        <v>0</v>
      </c>
      <c r="F212" s="10">
        <f t="shared" si="28"/>
        <v>0</v>
      </c>
      <c r="G212" s="10">
        <f t="shared" si="28"/>
        <v>0</v>
      </c>
    </row>
    <row r="213" spans="1:7" ht="39" hidden="1">
      <c r="A213" s="8" t="s">
        <v>101</v>
      </c>
      <c r="B213" s="7">
        <v>9940040370</v>
      </c>
      <c r="C213" s="7">
        <v>200</v>
      </c>
      <c r="D213" s="6" t="s">
        <v>61</v>
      </c>
      <c r="E213" s="10">
        <f t="shared" si="28"/>
        <v>0</v>
      </c>
      <c r="F213" s="10">
        <f t="shared" si="28"/>
        <v>0</v>
      </c>
      <c r="G213" s="10">
        <f t="shared" si="28"/>
        <v>0</v>
      </c>
    </row>
    <row r="214" spans="1:7" ht="39" hidden="1">
      <c r="A214" s="16" t="s">
        <v>101</v>
      </c>
      <c r="B214" s="15">
        <v>9940040370</v>
      </c>
      <c r="C214" s="15">
        <v>240</v>
      </c>
      <c r="D214" s="13" t="s">
        <v>36</v>
      </c>
      <c r="E214" s="18">
        <f t="shared" si="28"/>
        <v>0</v>
      </c>
      <c r="F214" s="18">
        <f t="shared" si="28"/>
        <v>0</v>
      </c>
      <c r="G214" s="18">
        <f t="shared" si="28"/>
        <v>0</v>
      </c>
    </row>
    <row r="215" spans="1:7" hidden="1">
      <c r="A215" s="8" t="s">
        <v>101</v>
      </c>
      <c r="B215" s="7">
        <v>9940040370</v>
      </c>
      <c r="C215" s="7">
        <v>244</v>
      </c>
      <c r="D215" s="6" t="s">
        <v>37</v>
      </c>
      <c r="E215" s="10">
        <v>0</v>
      </c>
      <c r="F215" s="10">
        <v>0</v>
      </c>
      <c r="G215" s="10">
        <v>0</v>
      </c>
    </row>
    <row r="216" spans="1:7" ht="29.25" customHeight="1">
      <c r="A216" s="8" t="s">
        <v>101</v>
      </c>
      <c r="B216" s="7">
        <v>9940040380</v>
      </c>
      <c r="C216" s="7"/>
      <c r="D216" s="6" t="s">
        <v>105</v>
      </c>
      <c r="E216" s="10">
        <f>E217</f>
        <v>195</v>
      </c>
      <c r="F216" s="10">
        <f>F217</f>
        <v>0</v>
      </c>
      <c r="G216" s="10">
        <f>G217</f>
        <v>0</v>
      </c>
    </row>
    <row r="217" spans="1:7" ht="24.75" customHeight="1">
      <c r="A217" s="46" t="s">
        <v>101</v>
      </c>
      <c r="B217" s="40">
        <v>9940040380</v>
      </c>
      <c r="C217" s="40">
        <v>200</v>
      </c>
      <c r="D217" s="39" t="s">
        <v>35</v>
      </c>
      <c r="E217" s="42">
        <f>E219</f>
        <v>195</v>
      </c>
      <c r="F217" s="42">
        <f>F219</f>
        <v>0</v>
      </c>
      <c r="G217" s="42">
        <f>G219</f>
        <v>0</v>
      </c>
    </row>
    <row r="218" spans="1:7" ht="16.5" customHeight="1">
      <c r="A218" s="46"/>
      <c r="B218" s="40"/>
      <c r="C218" s="40"/>
      <c r="D218" s="39"/>
      <c r="E218" s="42"/>
      <c r="F218" s="42"/>
      <c r="G218" s="42"/>
    </row>
    <row r="219" spans="1:7" ht="31.5" customHeight="1">
      <c r="A219" s="46" t="s">
        <v>101</v>
      </c>
      <c r="B219" s="40">
        <v>9940040380</v>
      </c>
      <c r="C219" s="40">
        <v>240</v>
      </c>
      <c r="D219" s="39" t="s">
        <v>36</v>
      </c>
      <c r="E219" s="42">
        <f>E221</f>
        <v>195</v>
      </c>
      <c r="F219" s="42">
        <f>F221</f>
        <v>0</v>
      </c>
      <c r="G219" s="42">
        <f>G221</f>
        <v>0</v>
      </c>
    </row>
    <row r="220" spans="1:7" ht="9.75" customHeight="1">
      <c r="A220" s="46"/>
      <c r="B220" s="40"/>
      <c r="C220" s="40"/>
      <c r="D220" s="39"/>
      <c r="E220" s="42"/>
      <c r="F220" s="42"/>
      <c r="G220" s="42"/>
    </row>
    <row r="221" spans="1:7">
      <c r="A221" s="8" t="s">
        <v>101</v>
      </c>
      <c r="B221" s="7">
        <v>9940040380</v>
      </c>
      <c r="C221" s="7">
        <v>244</v>
      </c>
      <c r="D221" s="6" t="s">
        <v>37</v>
      </c>
      <c r="E221" s="10">
        <v>195</v>
      </c>
      <c r="F221" s="10">
        <v>0</v>
      </c>
      <c r="G221" s="10">
        <v>0</v>
      </c>
    </row>
    <row r="222" spans="1:7">
      <c r="A222" s="8" t="s">
        <v>106</v>
      </c>
      <c r="B222" s="7"/>
      <c r="C222" s="7"/>
      <c r="D222" s="6" t="s">
        <v>107</v>
      </c>
      <c r="E222" s="10">
        <f>E223</f>
        <v>1051.67</v>
      </c>
      <c r="F222" s="10">
        <f t="shared" ref="F222:G222" si="29">F223</f>
        <v>628.72</v>
      </c>
      <c r="G222" s="10">
        <f t="shared" si="29"/>
        <v>849.7</v>
      </c>
    </row>
    <row r="223" spans="1:7">
      <c r="A223" s="8" t="s">
        <v>108</v>
      </c>
      <c r="B223" s="15"/>
      <c r="C223" s="15"/>
      <c r="D223" s="6" t="s">
        <v>109</v>
      </c>
      <c r="E223" s="10">
        <f t="shared" ref="E223:G223" si="30">E224</f>
        <v>1051.67</v>
      </c>
      <c r="F223" s="10">
        <f t="shared" si="30"/>
        <v>628.72</v>
      </c>
      <c r="G223" s="10">
        <f t="shared" si="30"/>
        <v>849.7</v>
      </c>
    </row>
    <row r="224" spans="1:7" ht="26">
      <c r="A224" s="8" t="s">
        <v>108</v>
      </c>
      <c r="B224" s="7">
        <v>9900000000</v>
      </c>
      <c r="C224" s="7"/>
      <c r="D224" s="6" t="s">
        <v>23</v>
      </c>
      <c r="E224" s="10">
        <f>E225+E257</f>
        <v>1051.67</v>
      </c>
      <c r="F224" s="10">
        <f t="shared" ref="F224:G224" si="31">F225+F257</f>
        <v>628.72</v>
      </c>
      <c r="G224" s="10">
        <f t="shared" si="31"/>
        <v>849.7</v>
      </c>
    </row>
    <row r="225" spans="1:7" ht="39">
      <c r="A225" s="8" t="s">
        <v>108</v>
      </c>
      <c r="B225" s="7">
        <v>9940000000</v>
      </c>
      <c r="C225" s="7"/>
      <c r="D225" s="6" t="s">
        <v>44</v>
      </c>
      <c r="E225" s="10">
        <f>E226+E238+E252</f>
        <v>725.96400000000006</v>
      </c>
      <c r="F225" s="10">
        <f t="shared" ref="F225:G225" si="32">F226+F238+F252</f>
        <v>628.72</v>
      </c>
      <c r="G225" s="10">
        <f t="shared" si="32"/>
        <v>849.7</v>
      </c>
    </row>
    <row r="226" spans="1:7" ht="38.25" customHeight="1">
      <c r="A226" s="8" t="s">
        <v>108</v>
      </c>
      <c r="B226" s="7">
        <v>9940040500</v>
      </c>
      <c r="C226" s="7"/>
      <c r="D226" s="24" t="s">
        <v>110</v>
      </c>
      <c r="E226" s="10">
        <f>E227+E231+E235</f>
        <v>172.90899999999999</v>
      </c>
      <c r="F226" s="10">
        <f>F227+F231+F235</f>
        <v>141.29</v>
      </c>
      <c r="G226" s="10">
        <f>G227+G231+G235</f>
        <v>241.7</v>
      </c>
    </row>
    <row r="227" spans="1:7" ht="78">
      <c r="A227" s="8" t="s">
        <v>108</v>
      </c>
      <c r="B227" s="7">
        <v>9940040500</v>
      </c>
      <c r="C227" s="7">
        <v>100</v>
      </c>
      <c r="D227" s="12" t="s">
        <v>111</v>
      </c>
      <c r="E227" s="10">
        <f>E229+E230</f>
        <v>103</v>
      </c>
      <c r="F227" s="10">
        <f>F229+F230</f>
        <v>104</v>
      </c>
      <c r="G227" s="10">
        <f>G229+G230</f>
        <v>104</v>
      </c>
    </row>
    <row r="228" spans="1:7" ht="26">
      <c r="A228" s="8" t="s">
        <v>108</v>
      </c>
      <c r="B228" s="7">
        <v>9940040500</v>
      </c>
      <c r="C228" s="7">
        <v>110</v>
      </c>
      <c r="D228" s="12" t="s">
        <v>112</v>
      </c>
      <c r="E228" s="10">
        <f>E229+E230</f>
        <v>103</v>
      </c>
      <c r="F228" s="10">
        <f>F229+F230</f>
        <v>104</v>
      </c>
      <c r="G228" s="10">
        <f>G229+G230</f>
        <v>104</v>
      </c>
    </row>
    <row r="229" spans="1:7">
      <c r="A229" s="8" t="s">
        <v>108</v>
      </c>
      <c r="B229" s="7">
        <v>9940040500</v>
      </c>
      <c r="C229" s="7">
        <v>111</v>
      </c>
      <c r="D229" s="12" t="s">
        <v>113</v>
      </c>
      <c r="E229" s="10">
        <v>79</v>
      </c>
      <c r="F229" s="10">
        <v>80</v>
      </c>
      <c r="G229" s="10">
        <v>80</v>
      </c>
    </row>
    <row r="230" spans="1:7" ht="63" customHeight="1">
      <c r="A230" s="8" t="s">
        <v>108</v>
      </c>
      <c r="B230" s="7">
        <v>9940040500</v>
      </c>
      <c r="C230" s="7">
        <v>119</v>
      </c>
      <c r="D230" s="22" t="s">
        <v>114</v>
      </c>
      <c r="E230" s="10">
        <v>24</v>
      </c>
      <c r="F230" s="10">
        <v>24</v>
      </c>
      <c r="G230" s="10">
        <v>24</v>
      </c>
    </row>
    <row r="231" spans="1:7" ht="43.5" customHeight="1">
      <c r="A231" s="25" t="s">
        <v>108</v>
      </c>
      <c r="B231" s="26">
        <v>9940040500</v>
      </c>
      <c r="C231" s="26">
        <v>200</v>
      </c>
      <c r="D231" s="27" t="s">
        <v>115</v>
      </c>
      <c r="E231" s="28">
        <f>E232</f>
        <v>69.909000000000006</v>
      </c>
      <c r="F231" s="28">
        <f t="shared" ref="F231:G231" si="33">F232</f>
        <v>37.289999999999992</v>
      </c>
      <c r="G231" s="28">
        <f t="shared" si="33"/>
        <v>137.69999999999999</v>
      </c>
    </row>
    <row r="232" spans="1:7" ht="45" customHeight="1">
      <c r="A232" s="25" t="s">
        <v>108</v>
      </c>
      <c r="B232" s="26">
        <v>9940040500</v>
      </c>
      <c r="C232" s="26">
        <v>240</v>
      </c>
      <c r="D232" s="27" t="s">
        <v>79</v>
      </c>
      <c r="E232" s="28">
        <f>E233+E234</f>
        <v>69.909000000000006</v>
      </c>
      <c r="F232" s="28">
        <f t="shared" ref="F232:G232" si="34">F233+F234</f>
        <v>37.289999999999992</v>
      </c>
      <c r="G232" s="28">
        <f t="shared" si="34"/>
        <v>137.69999999999999</v>
      </c>
    </row>
    <row r="233" spans="1:7" ht="22.5" customHeight="1">
      <c r="A233" s="25" t="s">
        <v>108</v>
      </c>
      <c r="B233" s="26">
        <v>9940040500</v>
      </c>
      <c r="C233" s="26">
        <v>244</v>
      </c>
      <c r="D233" s="27" t="s">
        <v>116</v>
      </c>
      <c r="E233" s="28">
        <f>36.06+0.377+20</f>
        <v>56.437000000000005</v>
      </c>
      <c r="F233" s="28">
        <f>23.034-1.87-0.004-8.84</f>
        <v>12.319999999999997</v>
      </c>
      <c r="G233" s="28">
        <f>14.153+89.447-0.05-3.65-12.2</f>
        <v>87.7</v>
      </c>
    </row>
    <row r="234" spans="1:7" ht="22.5" customHeight="1">
      <c r="A234" s="25" t="s">
        <v>108</v>
      </c>
      <c r="B234" s="26">
        <v>9940040500</v>
      </c>
      <c r="C234" s="26">
        <v>247</v>
      </c>
      <c r="D234" s="27" t="s">
        <v>117</v>
      </c>
      <c r="E234" s="28">
        <f>12.835+0.637</f>
        <v>13.472000000000001</v>
      </c>
      <c r="F234" s="28">
        <v>24.97</v>
      </c>
      <c r="G234" s="28">
        <v>50</v>
      </c>
    </row>
    <row r="235" spans="1:7" ht="24" customHeight="1">
      <c r="A235" s="8" t="s">
        <v>108</v>
      </c>
      <c r="B235" s="26">
        <v>9940040500</v>
      </c>
      <c r="C235" s="29">
        <v>800</v>
      </c>
      <c r="D235" s="30" t="s">
        <v>39</v>
      </c>
      <c r="E235" s="10">
        <f>E237</f>
        <v>0</v>
      </c>
      <c r="F235" s="10">
        <f>F237</f>
        <v>0</v>
      </c>
      <c r="G235" s="10">
        <f>G237</f>
        <v>0</v>
      </c>
    </row>
    <row r="236" spans="1:7" ht="24.75" customHeight="1">
      <c r="A236" s="8" t="s">
        <v>108</v>
      </c>
      <c r="B236" s="7">
        <v>9940040500</v>
      </c>
      <c r="C236" s="7">
        <v>850</v>
      </c>
      <c r="D236" s="27" t="s">
        <v>118</v>
      </c>
      <c r="E236" s="31">
        <f>E237</f>
        <v>0</v>
      </c>
      <c r="F236" s="31">
        <f>F237</f>
        <v>0</v>
      </c>
      <c r="G236" s="31">
        <f>G237</f>
        <v>0</v>
      </c>
    </row>
    <row r="237" spans="1:7" ht="21.75" customHeight="1">
      <c r="A237" s="8" t="s">
        <v>108</v>
      </c>
      <c r="B237" s="26">
        <v>9940040500</v>
      </c>
      <c r="C237" s="29">
        <v>853</v>
      </c>
      <c r="D237" s="30" t="s">
        <v>41</v>
      </c>
      <c r="E237" s="10">
        <v>0</v>
      </c>
      <c r="F237" s="10">
        <v>0</v>
      </c>
      <c r="G237" s="10">
        <v>0</v>
      </c>
    </row>
    <row r="238" spans="1:7" ht="12.75" customHeight="1">
      <c r="A238" s="46" t="s">
        <v>108</v>
      </c>
      <c r="B238" s="40">
        <v>9940040510</v>
      </c>
      <c r="C238" s="40"/>
      <c r="D238" s="41" t="s">
        <v>119</v>
      </c>
      <c r="E238" s="42">
        <f>E240+E246+E249</f>
        <v>549.79700000000003</v>
      </c>
      <c r="F238" s="42">
        <f t="shared" ref="F238:G238" si="35">F240+F246+F249</f>
        <v>487.43</v>
      </c>
      <c r="G238" s="42">
        <f t="shared" si="35"/>
        <v>608</v>
      </c>
    </row>
    <row r="239" spans="1:7" ht="27" customHeight="1">
      <c r="A239" s="46"/>
      <c r="B239" s="40"/>
      <c r="C239" s="40"/>
      <c r="D239" s="41"/>
      <c r="E239" s="42"/>
      <c r="F239" s="42"/>
      <c r="G239" s="42"/>
    </row>
    <row r="240" spans="1:7" ht="45" customHeight="1">
      <c r="A240" s="46" t="s">
        <v>108</v>
      </c>
      <c r="B240" s="40">
        <v>9940040510</v>
      </c>
      <c r="C240" s="40">
        <v>100</v>
      </c>
      <c r="D240" s="41" t="s">
        <v>111</v>
      </c>
      <c r="E240" s="42">
        <f>E243+E244</f>
        <v>523.79700000000003</v>
      </c>
      <c r="F240" s="42">
        <f t="shared" ref="F240:G240" si="36">F243+F244</f>
        <v>398</v>
      </c>
      <c r="G240" s="42">
        <f t="shared" si="36"/>
        <v>488</v>
      </c>
    </row>
    <row r="241" spans="1:7" ht="33" customHeight="1">
      <c r="A241" s="46"/>
      <c r="B241" s="40"/>
      <c r="C241" s="40"/>
      <c r="D241" s="41"/>
      <c r="E241" s="42"/>
      <c r="F241" s="42"/>
      <c r="G241" s="42"/>
    </row>
    <row r="242" spans="1:7" ht="24.75" customHeight="1">
      <c r="A242" s="8" t="s">
        <v>108</v>
      </c>
      <c r="B242" s="7">
        <v>9940040510</v>
      </c>
      <c r="C242" s="7">
        <v>110</v>
      </c>
      <c r="D242" s="12" t="s">
        <v>112</v>
      </c>
      <c r="E242" s="10">
        <f>E243+E244</f>
        <v>523.79700000000003</v>
      </c>
      <c r="F242" s="10">
        <f>F243+F244</f>
        <v>398</v>
      </c>
      <c r="G242" s="10">
        <f t="shared" ref="G242" si="37">G243+G244</f>
        <v>488</v>
      </c>
    </row>
    <row r="243" spans="1:7" ht="20.25" customHeight="1">
      <c r="A243" s="8" t="s">
        <v>108</v>
      </c>
      <c r="B243" s="7">
        <v>9940040510</v>
      </c>
      <c r="C243" s="7">
        <v>111</v>
      </c>
      <c r="D243" s="32" t="s">
        <v>113</v>
      </c>
      <c r="E243" s="10">
        <v>403.30799999999999</v>
      </c>
      <c r="F243" s="10">
        <v>285</v>
      </c>
      <c r="G243" s="10">
        <v>375</v>
      </c>
    </row>
    <row r="244" spans="1:7" ht="15.75" customHeight="1">
      <c r="A244" s="43" t="s">
        <v>108</v>
      </c>
      <c r="B244" s="44">
        <v>9940040510</v>
      </c>
      <c r="C244" s="44">
        <v>119</v>
      </c>
      <c r="D244" s="41" t="s">
        <v>114</v>
      </c>
      <c r="E244" s="45">
        <v>120.489</v>
      </c>
      <c r="F244" s="45">
        <v>113</v>
      </c>
      <c r="G244" s="45">
        <v>113</v>
      </c>
    </row>
    <row r="245" spans="1:7" ht="38.25" customHeight="1">
      <c r="A245" s="43"/>
      <c r="B245" s="44"/>
      <c r="C245" s="44"/>
      <c r="D245" s="41"/>
      <c r="E245" s="45"/>
      <c r="F245" s="45"/>
      <c r="G245" s="45"/>
    </row>
    <row r="246" spans="1:7" ht="40.5" customHeight="1">
      <c r="A246" s="8" t="s">
        <v>108</v>
      </c>
      <c r="B246" s="7">
        <v>9940040510</v>
      </c>
      <c r="C246" s="7">
        <v>200</v>
      </c>
      <c r="D246" s="27" t="s">
        <v>115</v>
      </c>
      <c r="E246" s="10">
        <f t="shared" ref="E246:G247" si="38">E247</f>
        <v>24</v>
      </c>
      <c r="F246" s="10">
        <f t="shared" si="38"/>
        <v>89.43</v>
      </c>
      <c r="G246" s="10">
        <f t="shared" si="38"/>
        <v>120</v>
      </c>
    </row>
    <row r="247" spans="1:7" ht="42.75" customHeight="1">
      <c r="A247" s="8" t="s">
        <v>108</v>
      </c>
      <c r="B247" s="7">
        <v>9940040510</v>
      </c>
      <c r="C247" s="7">
        <v>240</v>
      </c>
      <c r="D247" s="27" t="s">
        <v>79</v>
      </c>
      <c r="E247" s="10">
        <f t="shared" si="38"/>
        <v>24</v>
      </c>
      <c r="F247" s="10">
        <f t="shared" si="38"/>
        <v>89.43</v>
      </c>
      <c r="G247" s="10">
        <f t="shared" si="38"/>
        <v>120</v>
      </c>
    </row>
    <row r="248" spans="1:7" ht="24" customHeight="1">
      <c r="A248" s="8" t="s">
        <v>108</v>
      </c>
      <c r="B248" s="7">
        <v>9940040510</v>
      </c>
      <c r="C248" s="7">
        <v>244</v>
      </c>
      <c r="D248" s="27" t="s">
        <v>116</v>
      </c>
      <c r="E248" s="33">
        <v>24</v>
      </c>
      <c r="F248" s="33">
        <f>88.75+0.68</f>
        <v>89.43</v>
      </c>
      <c r="G248" s="33">
        <v>120</v>
      </c>
    </row>
    <row r="249" spans="1:7" ht="24" customHeight="1">
      <c r="A249" s="8" t="s">
        <v>108</v>
      </c>
      <c r="B249" s="7">
        <v>9940040510</v>
      </c>
      <c r="C249" s="7">
        <v>800</v>
      </c>
      <c r="D249" s="27" t="s">
        <v>39</v>
      </c>
      <c r="E249" s="34">
        <f>E251</f>
        <v>2</v>
      </c>
      <c r="F249" s="34">
        <v>0</v>
      </c>
      <c r="G249" s="34">
        <v>0</v>
      </c>
    </row>
    <row r="250" spans="1:7" ht="24" customHeight="1">
      <c r="A250" s="8" t="s">
        <v>108</v>
      </c>
      <c r="B250" s="7">
        <v>9940040510</v>
      </c>
      <c r="C250" s="7">
        <v>850</v>
      </c>
      <c r="D250" s="27" t="s">
        <v>118</v>
      </c>
      <c r="E250" s="34">
        <f>E251</f>
        <v>2</v>
      </c>
      <c r="F250" s="34">
        <f>F251</f>
        <v>0</v>
      </c>
      <c r="G250" s="34">
        <f>G251</f>
        <v>0</v>
      </c>
    </row>
    <row r="251" spans="1:7" ht="22.5" customHeight="1">
      <c r="A251" s="8" t="s">
        <v>108</v>
      </c>
      <c r="B251" s="7">
        <v>9940040510</v>
      </c>
      <c r="C251" s="7">
        <v>853</v>
      </c>
      <c r="D251" s="27" t="s">
        <v>41</v>
      </c>
      <c r="E251" s="34">
        <v>2</v>
      </c>
      <c r="F251" s="34">
        <v>0</v>
      </c>
      <c r="G251" s="34">
        <v>0</v>
      </c>
    </row>
    <row r="252" spans="1:7" ht="42.75" customHeight="1">
      <c r="A252" s="8" t="s">
        <v>108</v>
      </c>
      <c r="B252" s="7" t="s">
        <v>120</v>
      </c>
      <c r="C252" s="7"/>
      <c r="D252" s="27" t="s">
        <v>121</v>
      </c>
      <c r="E252" s="34">
        <f>E253</f>
        <v>3.258</v>
      </c>
      <c r="F252" s="34">
        <f t="shared" ref="F252:G252" si="39">F253</f>
        <v>0</v>
      </c>
      <c r="G252" s="34">
        <f t="shared" si="39"/>
        <v>0</v>
      </c>
    </row>
    <row r="253" spans="1:7" ht="80.25" customHeight="1">
      <c r="A253" s="8" t="s">
        <v>108</v>
      </c>
      <c r="B253" s="7" t="s">
        <v>120</v>
      </c>
      <c r="C253" s="7">
        <v>100</v>
      </c>
      <c r="D253" s="27" t="s">
        <v>111</v>
      </c>
      <c r="E253" s="34">
        <f>E255+E256</f>
        <v>3.258</v>
      </c>
      <c r="F253" s="34">
        <f t="shared" ref="F253:G253" si="40">F255+F256</f>
        <v>0</v>
      </c>
      <c r="G253" s="34">
        <f t="shared" si="40"/>
        <v>0</v>
      </c>
    </row>
    <row r="254" spans="1:7" ht="29.25" customHeight="1">
      <c r="A254" s="8" t="s">
        <v>108</v>
      </c>
      <c r="B254" s="7" t="s">
        <v>120</v>
      </c>
      <c r="C254" s="7">
        <v>100</v>
      </c>
      <c r="D254" s="27" t="s">
        <v>112</v>
      </c>
      <c r="E254" s="34">
        <f>E255+E256</f>
        <v>3.258</v>
      </c>
      <c r="F254" s="34">
        <f t="shared" ref="F254:G254" si="41">F255+F256</f>
        <v>0</v>
      </c>
      <c r="G254" s="34">
        <f t="shared" si="41"/>
        <v>0</v>
      </c>
    </row>
    <row r="255" spans="1:7" ht="19.5" customHeight="1">
      <c r="A255" s="8" t="s">
        <v>108</v>
      </c>
      <c r="B255" s="7" t="s">
        <v>120</v>
      </c>
      <c r="C255" s="7">
        <v>111</v>
      </c>
      <c r="D255" s="32" t="s">
        <v>113</v>
      </c>
      <c r="E255" s="35">
        <v>2.5019999999999998</v>
      </c>
      <c r="F255" s="35">
        <v>0</v>
      </c>
      <c r="G255" s="35">
        <v>0</v>
      </c>
    </row>
    <row r="256" spans="1:7" ht="52">
      <c r="A256" s="8" t="s">
        <v>108</v>
      </c>
      <c r="B256" s="7" t="s">
        <v>120</v>
      </c>
      <c r="C256" s="7">
        <v>119</v>
      </c>
      <c r="D256" s="32" t="s">
        <v>114</v>
      </c>
      <c r="E256" s="35">
        <v>0.75600000000000001</v>
      </c>
      <c r="F256" s="35">
        <v>0</v>
      </c>
      <c r="G256" s="35">
        <v>0</v>
      </c>
    </row>
    <row r="257" spans="1:7" ht="26">
      <c r="A257" s="8" t="s">
        <v>108</v>
      </c>
      <c r="B257" s="7">
        <v>9950000000</v>
      </c>
      <c r="C257" s="7"/>
      <c r="D257" s="6" t="s">
        <v>63</v>
      </c>
      <c r="E257" s="35">
        <f t="shared" ref="E257:G261" si="42">E258</f>
        <v>325.70600000000002</v>
      </c>
      <c r="F257" s="35">
        <f t="shared" si="42"/>
        <v>0</v>
      </c>
      <c r="G257" s="35">
        <f t="shared" si="42"/>
        <v>0</v>
      </c>
    </row>
    <row r="258" spans="1:7" ht="39">
      <c r="A258" s="8" t="s">
        <v>108</v>
      </c>
      <c r="B258" s="7">
        <v>9950010680</v>
      </c>
      <c r="C258" s="7"/>
      <c r="D258" s="6" t="s">
        <v>122</v>
      </c>
      <c r="E258" s="35">
        <f t="shared" si="42"/>
        <v>325.70600000000002</v>
      </c>
      <c r="F258" s="35">
        <f t="shared" si="42"/>
        <v>0</v>
      </c>
      <c r="G258" s="35">
        <f t="shared" si="42"/>
        <v>0</v>
      </c>
    </row>
    <row r="259" spans="1:7" ht="84" customHeight="1">
      <c r="A259" s="8" t="s">
        <v>108</v>
      </c>
      <c r="B259" s="7">
        <v>9950010680</v>
      </c>
      <c r="C259" s="7">
        <v>100</v>
      </c>
      <c r="D259" s="6" t="s">
        <v>111</v>
      </c>
      <c r="E259" s="35">
        <f>E261+E262</f>
        <v>325.70600000000002</v>
      </c>
      <c r="F259" s="35">
        <f t="shared" ref="F259:G259" si="43">F261+F262</f>
        <v>0</v>
      </c>
      <c r="G259" s="35">
        <f t="shared" si="43"/>
        <v>0</v>
      </c>
    </row>
    <row r="260" spans="1:7" ht="26">
      <c r="A260" s="8" t="s">
        <v>108</v>
      </c>
      <c r="B260" s="7">
        <v>9950010680</v>
      </c>
      <c r="C260" s="7">
        <v>110</v>
      </c>
      <c r="D260" s="6" t="s">
        <v>112</v>
      </c>
      <c r="E260" s="35">
        <f>E261+E262</f>
        <v>325.70600000000002</v>
      </c>
      <c r="F260" s="35">
        <f t="shared" ref="F260:G260" si="44">F261+F262</f>
        <v>0</v>
      </c>
      <c r="G260" s="35">
        <f t="shared" si="44"/>
        <v>0</v>
      </c>
    </row>
    <row r="261" spans="1:7">
      <c r="A261" s="8" t="s">
        <v>108</v>
      </c>
      <c r="B261" s="7">
        <v>9950010680</v>
      </c>
      <c r="C261" s="7">
        <v>111</v>
      </c>
      <c r="D261" s="6" t="s">
        <v>113</v>
      </c>
      <c r="E261" s="35">
        <v>250.15799999999999</v>
      </c>
      <c r="F261" s="35">
        <f t="shared" si="42"/>
        <v>0</v>
      </c>
      <c r="G261" s="35">
        <f t="shared" si="42"/>
        <v>0</v>
      </c>
    </row>
    <row r="262" spans="1:7" ht="52">
      <c r="A262" s="8" t="s">
        <v>108</v>
      </c>
      <c r="B262" s="7">
        <v>9950010680</v>
      </c>
      <c r="C262" s="7">
        <v>119</v>
      </c>
      <c r="D262" s="22" t="s">
        <v>114</v>
      </c>
      <c r="E262" s="35">
        <v>75.548000000000002</v>
      </c>
      <c r="F262" s="35">
        <v>0</v>
      </c>
      <c r="G262" s="35">
        <v>0</v>
      </c>
    </row>
    <row r="263" spans="1:7">
      <c r="A263" s="6">
        <v>1000</v>
      </c>
      <c r="B263" s="7"/>
      <c r="C263" s="7"/>
      <c r="D263" s="6" t="s">
        <v>123</v>
      </c>
      <c r="E263" s="35">
        <f t="shared" ref="E263:G264" si="45">E264</f>
        <v>44</v>
      </c>
      <c r="F263" s="35">
        <f t="shared" si="45"/>
        <v>0</v>
      </c>
      <c r="G263" s="35">
        <f t="shared" si="45"/>
        <v>0</v>
      </c>
    </row>
    <row r="264" spans="1:7">
      <c r="A264" s="6">
        <v>1003</v>
      </c>
      <c r="B264" s="7"/>
      <c r="C264" s="7"/>
      <c r="D264" s="6" t="s">
        <v>124</v>
      </c>
      <c r="E264" s="35">
        <f t="shared" si="45"/>
        <v>44</v>
      </c>
      <c r="F264" s="35">
        <f t="shared" si="45"/>
        <v>0</v>
      </c>
      <c r="G264" s="35">
        <f t="shared" si="45"/>
        <v>0</v>
      </c>
    </row>
    <row r="265" spans="1:7" ht="28.5" customHeight="1">
      <c r="A265" s="8" t="s">
        <v>125</v>
      </c>
      <c r="B265" s="7">
        <v>9900000000</v>
      </c>
      <c r="C265" s="7"/>
      <c r="D265" s="6" t="s">
        <v>23</v>
      </c>
      <c r="E265" s="35">
        <f>E266</f>
        <v>44</v>
      </c>
      <c r="F265" s="35">
        <f>F266</f>
        <v>0</v>
      </c>
      <c r="G265" s="35">
        <f>G266</f>
        <v>0</v>
      </c>
    </row>
    <row r="266" spans="1:7" ht="11.25" customHeight="1">
      <c r="A266" s="39">
        <v>1003</v>
      </c>
      <c r="B266" s="40">
        <v>9940000000</v>
      </c>
      <c r="C266" s="40"/>
      <c r="D266" s="39" t="s">
        <v>44</v>
      </c>
      <c r="E266" s="38">
        <f>E268</f>
        <v>44</v>
      </c>
      <c r="F266" s="38">
        <f>F268</f>
        <v>0</v>
      </c>
      <c r="G266" s="38">
        <f>G268</f>
        <v>0</v>
      </c>
    </row>
    <row r="267" spans="1:7" ht="26.25" customHeight="1">
      <c r="A267" s="39"/>
      <c r="B267" s="40"/>
      <c r="C267" s="40"/>
      <c r="D267" s="39"/>
      <c r="E267" s="38"/>
      <c r="F267" s="38"/>
      <c r="G267" s="38"/>
    </row>
    <row r="268" spans="1:7" ht="0.75" customHeight="1">
      <c r="A268" s="39">
        <v>1003</v>
      </c>
      <c r="B268" s="40">
        <v>9940040540</v>
      </c>
      <c r="C268" s="40"/>
      <c r="D268" s="41" t="s">
        <v>126</v>
      </c>
      <c r="E268" s="38">
        <f>E270</f>
        <v>44</v>
      </c>
      <c r="F268" s="38">
        <f t="shared" ref="F268:G268" si="46">F270</f>
        <v>0</v>
      </c>
      <c r="G268" s="38">
        <f t="shared" si="46"/>
        <v>0</v>
      </c>
    </row>
    <row r="269" spans="1:7" ht="27.75" customHeight="1">
      <c r="A269" s="39"/>
      <c r="B269" s="40"/>
      <c r="C269" s="40"/>
      <c r="D269" s="41"/>
      <c r="E269" s="38"/>
      <c r="F269" s="38"/>
      <c r="G269" s="38"/>
    </row>
    <row r="270" spans="1:7" ht="27.75" customHeight="1">
      <c r="A270" s="6">
        <v>1003</v>
      </c>
      <c r="B270" s="7">
        <v>9940040540</v>
      </c>
      <c r="C270" s="7">
        <v>300</v>
      </c>
      <c r="D270" s="32" t="s">
        <v>127</v>
      </c>
      <c r="E270" s="35">
        <f>E272</f>
        <v>44</v>
      </c>
      <c r="F270" s="35">
        <f>F272</f>
        <v>0</v>
      </c>
      <c r="G270" s="35">
        <f>G272</f>
        <v>0</v>
      </c>
    </row>
    <row r="271" spans="1:7" ht="26">
      <c r="A271" s="6">
        <v>1003</v>
      </c>
      <c r="B271" s="7">
        <v>9940040540</v>
      </c>
      <c r="C271" s="7">
        <v>320</v>
      </c>
      <c r="D271" s="32" t="s">
        <v>128</v>
      </c>
      <c r="E271" s="35">
        <f>E272</f>
        <v>44</v>
      </c>
      <c r="F271" s="35">
        <f t="shared" ref="F271:G271" si="47">F272</f>
        <v>0</v>
      </c>
      <c r="G271" s="35">
        <f t="shared" si="47"/>
        <v>0</v>
      </c>
    </row>
    <row r="272" spans="1:7" ht="39">
      <c r="A272" s="6">
        <v>1003</v>
      </c>
      <c r="B272" s="7">
        <v>9940040540</v>
      </c>
      <c r="C272" s="7">
        <v>321</v>
      </c>
      <c r="D272" s="6" t="s">
        <v>129</v>
      </c>
      <c r="E272" s="35">
        <v>44</v>
      </c>
      <c r="F272" s="35">
        <v>0</v>
      </c>
      <c r="G272" s="35">
        <v>0</v>
      </c>
    </row>
    <row r="273" spans="1:7" ht="26">
      <c r="A273" s="6">
        <v>1300</v>
      </c>
      <c r="B273" s="7" t="s">
        <v>130</v>
      </c>
      <c r="C273" s="7"/>
      <c r="D273" s="6" t="s">
        <v>131</v>
      </c>
      <c r="E273" s="35">
        <f t="shared" ref="E273:G278" si="48">E274</f>
        <v>0.36299999999999999</v>
      </c>
      <c r="F273" s="35">
        <f t="shared" si="48"/>
        <v>0</v>
      </c>
      <c r="G273" s="35">
        <f t="shared" si="48"/>
        <v>0</v>
      </c>
    </row>
    <row r="274" spans="1:7" ht="26">
      <c r="A274" s="6">
        <v>1301</v>
      </c>
      <c r="B274" s="7"/>
      <c r="C274" s="7"/>
      <c r="D274" s="6" t="s">
        <v>132</v>
      </c>
      <c r="E274" s="35">
        <f t="shared" si="48"/>
        <v>0.36299999999999999</v>
      </c>
      <c r="F274" s="35">
        <f t="shared" si="48"/>
        <v>0</v>
      </c>
      <c r="G274" s="35">
        <f t="shared" si="48"/>
        <v>0</v>
      </c>
    </row>
    <row r="275" spans="1:7" ht="26">
      <c r="A275" s="8" t="s">
        <v>133</v>
      </c>
      <c r="B275" s="7">
        <v>9900000000</v>
      </c>
      <c r="C275" s="7"/>
      <c r="D275" s="6" t="s">
        <v>23</v>
      </c>
      <c r="E275" s="35">
        <f t="shared" si="48"/>
        <v>0.36299999999999999</v>
      </c>
      <c r="F275" s="35">
        <f t="shared" si="48"/>
        <v>0</v>
      </c>
      <c r="G275" s="35">
        <f t="shared" si="48"/>
        <v>0</v>
      </c>
    </row>
    <row r="276" spans="1:7" ht="39">
      <c r="A276" s="8" t="s">
        <v>133</v>
      </c>
      <c r="B276" s="7">
        <v>9940000000</v>
      </c>
      <c r="C276" s="7"/>
      <c r="D276" s="6" t="s">
        <v>134</v>
      </c>
      <c r="E276" s="35">
        <f t="shared" si="48"/>
        <v>0.36299999999999999</v>
      </c>
      <c r="F276" s="35">
        <f t="shared" si="48"/>
        <v>0</v>
      </c>
      <c r="G276" s="35">
        <f t="shared" si="48"/>
        <v>0</v>
      </c>
    </row>
    <row r="277" spans="1:7" ht="39">
      <c r="A277" s="6">
        <v>1301</v>
      </c>
      <c r="B277" s="7">
        <v>9940040120</v>
      </c>
      <c r="C277" s="7"/>
      <c r="D277" s="6" t="s">
        <v>135</v>
      </c>
      <c r="E277" s="35">
        <f t="shared" si="48"/>
        <v>0.36299999999999999</v>
      </c>
      <c r="F277" s="35">
        <f t="shared" si="48"/>
        <v>0</v>
      </c>
      <c r="G277" s="35">
        <f t="shared" si="48"/>
        <v>0</v>
      </c>
    </row>
    <row r="278" spans="1:7" ht="26">
      <c r="A278" s="6">
        <v>1301</v>
      </c>
      <c r="B278" s="7">
        <v>9940040120</v>
      </c>
      <c r="C278" s="7">
        <v>700</v>
      </c>
      <c r="D278" s="6" t="s">
        <v>136</v>
      </c>
      <c r="E278" s="35">
        <f t="shared" si="48"/>
        <v>0.36299999999999999</v>
      </c>
      <c r="F278" s="35">
        <f t="shared" si="48"/>
        <v>0</v>
      </c>
      <c r="G278" s="35">
        <f t="shared" si="48"/>
        <v>0</v>
      </c>
    </row>
    <row r="279" spans="1:7">
      <c r="A279" s="6">
        <v>1301</v>
      </c>
      <c r="B279" s="7">
        <v>9940040120</v>
      </c>
      <c r="C279" s="7">
        <v>730</v>
      </c>
      <c r="D279" s="6" t="s">
        <v>137</v>
      </c>
      <c r="E279" s="35">
        <v>0.36299999999999999</v>
      </c>
      <c r="F279" s="35">
        <v>0</v>
      </c>
      <c r="G279" s="35">
        <v>0</v>
      </c>
    </row>
    <row r="280" spans="1:7">
      <c r="A280" s="9"/>
      <c r="B280" s="7"/>
      <c r="C280" s="7"/>
      <c r="D280" s="6" t="s">
        <v>138</v>
      </c>
      <c r="E280" s="35">
        <f>E23+E109+E126+E143+E164+E222+E263+E273</f>
        <v>8950.7329999999984</v>
      </c>
      <c r="F280" s="35">
        <f>F23+F109+F126+F143+F164+F222+F263+F273</f>
        <v>6075.7000000000016</v>
      </c>
      <c r="G280" s="35">
        <f>G23+G109+G126+G143+G164+G222+G263+G273</f>
        <v>6041.68</v>
      </c>
    </row>
    <row r="281" spans="1:7">
      <c r="E281" s="36"/>
    </row>
    <row r="288" spans="1:7">
      <c r="E288" s="37"/>
    </row>
  </sheetData>
  <mergeCells count="288">
    <mergeCell ref="A21:G21"/>
    <mergeCell ref="A28:A30"/>
    <mergeCell ref="B28:B30"/>
    <mergeCell ref="C28:C30"/>
    <mergeCell ref="D28:D30"/>
    <mergeCell ref="E28:E30"/>
    <mergeCell ref="F28:F30"/>
    <mergeCell ref="G28:G30"/>
    <mergeCell ref="G33:G34"/>
    <mergeCell ref="A43:A44"/>
    <mergeCell ref="B43:B44"/>
    <mergeCell ref="C43:C44"/>
    <mergeCell ref="D43:D44"/>
    <mergeCell ref="E43:E44"/>
    <mergeCell ref="F43:F44"/>
    <mergeCell ref="G43:G44"/>
    <mergeCell ref="A33:A34"/>
    <mergeCell ref="B33:B34"/>
    <mergeCell ref="C33:C34"/>
    <mergeCell ref="D33:D34"/>
    <mergeCell ref="E33:E34"/>
    <mergeCell ref="F33:F34"/>
    <mergeCell ref="G45:G46"/>
    <mergeCell ref="A47:A48"/>
    <mergeCell ref="B47:B48"/>
    <mergeCell ref="C47:C48"/>
    <mergeCell ref="D47:D48"/>
    <mergeCell ref="E47:E48"/>
    <mergeCell ref="F47:F48"/>
    <mergeCell ref="G47:G48"/>
    <mergeCell ref="A45:A46"/>
    <mergeCell ref="B45:B46"/>
    <mergeCell ref="C45:C46"/>
    <mergeCell ref="D45:D46"/>
    <mergeCell ref="E45:E46"/>
    <mergeCell ref="F45:F46"/>
    <mergeCell ref="G56:G57"/>
    <mergeCell ref="A58:A59"/>
    <mergeCell ref="B58:B59"/>
    <mergeCell ref="C58:C59"/>
    <mergeCell ref="D58:D59"/>
    <mergeCell ref="E58:E59"/>
    <mergeCell ref="F58:F59"/>
    <mergeCell ref="G58:G59"/>
    <mergeCell ref="A56:A57"/>
    <mergeCell ref="B56:B57"/>
    <mergeCell ref="C56:C57"/>
    <mergeCell ref="D56:D57"/>
    <mergeCell ref="E56:E57"/>
    <mergeCell ref="F56:F57"/>
    <mergeCell ref="G83:G84"/>
    <mergeCell ref="A85:A86"/>
    <mergeCell ref="B85:B86"/>
    <mergeCell ref="C85:C86"/>
    <mergeCell ref="D85:D86"/>
    <mergeCell ref="E85:E86"/>
    <mergeCell ref="F85:F86"/>
    <mergeCell ref="G85:G86"/>
    <mergeCell ref="A83:A84"/>
    <mergeCell ref="B83:B84"/>
    <mergeCell ref="C83:C84"/>
    <mergeCell ref="D83:D84"/>
    <mergeCell ref="E83:E84"/>
    <mergeCell ref="F83:F84"/>
    <mergeCell ref="G93:G94"/>
    <mergeCell ref="A95:A96"/>
    <mergeCell ref="B95:B96"/>
    <mergeCell ref="C95:C96"/>
    <mergeCell ref="D95:D96"/>
    <mergeCell ref="E95:E96"/>
    <mergeCell ref="F95:F96"/>
    <mergeCell ref="G95:G96"/>
    <mergeCell ref="A93:A94"/>
    <mergeCell ref="B93:B94"/>
    <mergeCell ref="C93:C94"/>
    <mergeCell ref="D93:D94"/>
    <mergeCell ref="E93:E94"/>
    <mergeCell ref="F93:F94"/>
    <mergeCell ref="G102:G104"/>
    <mergeCell ref="A106:A107"/>
    <mergeCell ref="B106:B107"/>
    <mergeCell ref="C106:C107"/>
    <mergeCell ref="D106:D107"/>
    <mergeCell ref="E106:E107"/>
    <mergeCell ref="F106:F107"/>
    <mergeCell ref="G106:G107"/>
    <mergeCell ref="A102:A104"/>
    <mergeCell ref="B102:B104"/>
    <mergeCell ref="C102:C104"/>
    <mergeCell ref="D102:D104"/>
    <mergeCell ref="E102:E104"/>
    <mergeCell ref="F102:F104"/>
    <mergeCell ref="G113:G114"/>
    <mergeCell ref="A115:A117"/>
    <mergeCell ref="B115:B117"/>
    <mergeCell ref="C115:C117"/>
    <mergeCell ref="D115:D117"/>
    <mergeCell ref="E115:E117"/>
    <mergeCell ref="F115:F117"/>
    <mergeCell ref="G115:G117"/>
    <mergeCell ref="A113:A114"/>
    <mergeCell ref="B113:B114"/>
    <mergeCell ref="C113:C114"/>
    <mergeCell ref="D113:D114"/>
    <mergeCell ref="E113:E114"/>
    <mergeCell ref="F113:F114"/>
    <mergeCell ref="G123:G124"/>
    <mergeCell ref="A126:A127"/>
    <mergeCell ref="B126:B127"/>
    <mergeCell ref="C126:C127"/>
    <mergeCell ref="D126:D127"/>
    <mergeCell ref="E126:E127"/>
    <mergeCell ref="F126:F127"/>
    <mergeCell ref="G126:G127"/>
    <mergeCell ref="A123:A124"/>
    <mergeCell ref="B123:B124"/>
    <mergeCell ref="C123:C124"/>
    <mergeCell ref="D123:D124"/>
    <mergeCell ref="E123:E124"/>
    <mergeCell ref="F123:F124"/>
    <mergeCell ref="G131:G132"/>
    <mergeCell ref="A147:A148"/>
    <mergeCell ref="B147:B148"/>
    <mergeCell ref="C147:C148"/>
    <mergeCell ref="D147:D148"/>
    <mergeCell ref="E147:E148"/>
    <mergeCell ref="F147:F148"/>
    <mergeCell ref="G147:G148"/>
    <mergeCell ref="A131:A132"/>
    <mergeCell ref="B131:B132"/>
    <mergeCell ref="C131:C132"/>
    <mergeCell ref="D131:D132"/>
    <mergeCell ref="E131:E132"/>
    <mergeCell ref="F131:F132"/>
    <mergeCell ref="G159:G160"/>
    <mergeCell ref="A161:A162"/>
    <mergeCell ref="B161:B162"/>
    <mergeCell ref="C161:C162"/>
    <mergeCell ref="D161:D162"/>
    <mergeCell ref="E161:E162"/>
    <mergeCell ref="F161:F162"/>
    <mergeCell ref="G161:G162"/>
    <mergeCell ref="A159:A160"/>
    <mergeCell ref="B159:B160"/>
    <mergeCell ref="C159:C160"/>
    <mergeCell ref="D159:D160"/>
    <mergeCell ref="E159:E160"/>
    <mergeCell ref="F159:F160"/>
    <mergeCell ref="G168:G169"/>
    <mergeCell ref="A170:A171"/>
    <mergeCell ref="B170:B171"/>
    <mergeCell ref="C170:C171"/>
    <mergeCell ref="D170:D171"/>
    <mergeCell ref="E170:E171"/>
    <mergeCell ref="F170:F171"/>
    <mergeCell ref="G170:G171"/>
    <mergeCell ref="A168:A169"/>
    <mergeCell ref="B168:B169"/>
    <mergeCell ref="C168:C169"/>
    <mergeCell ref="D168:D169"/>
    <mergeCell ref="E168:E169"/>
    <mergeCell ref="F168:F169"/>
    <mergeCell ref="G172:G173"/>
    <mergeCell ref="A181:A182"/>
    <mergeCell ref="B181:B182"/>
    <mergeCell ref="C181:C182"/>
    <mergeCell ref="D181:D182"/>
    <mergeCell ref="E181:E182"/>
    <mergeCell ref="F181:F182"/>
    <mergeCell ref="G181:G182"/>
    <mergeCell ref="A172:A173"/>
    <mergeCell ref="B172:B173"/>
    <mergeCell ref="C172:C173"/>
    <mergeCell ref="D172:D173"/>
    <mergeCell ref="E172:E173"/>
    <mergeCell ref="F172:F173"/>
    <mergeCell ref="G183:G184"/>
    <mergeCell ref="A185:A186"/>
    <mergeCell ref="B185:B186"/>
    <mergeCell ref="C185:C186"/>
    <mergeCell ref="D185:D186"/>
    <mergeCell ref="E185:E186"/>
    <mergeCell ref="F185:F186"/>
    <mergeCell ref="G185:G186"/>
    <mergeCell ref="A183:A184"/>
    <mergeCell ref="B183:B184"/>
    <mergeCell ref="C183:C184"/>
    <mergeCell ref="D183:D184"/>
    <mergeCell ref="E183:E184"/>
    <mergeCell ref="F183:F184"/>
    <mergeCell ref="G187:G188"/>
    <mergeCell ref="A189:A190"/>
    <mergeCell ref="B189:B190"/>
    <mergeCell ref="C189:C190"/>
    <mergeCell ref="D189:D190"/>
    <mergeCell ref="E189:E190"/>
    <mergeCell ref="F189:F190"/>
    <mergeCell ref="G189:G190"/>
    <mergeCell ref="A187:A188"/>
    <mergeCell ref="B187:B188"/>
    <mergeCell ref="C187:C188"/>
    <mergeCell ref="D187:D188"/>
    <mergeCell ref="E187:E188"/>
    <mergeCell ref="F187:F188"/>
    <mergeCell ref="G192:G193"/>
    <mergeCell ref="A194:A195"/>
    <mergeCell ref="B194:B195"/>
    <mergeCell ref="C194:C195"/>
    <mergeCell ref="D194:D195"/>
    <mergeCell ref="E194:E195"/>
    <mergeCell ref="F194:F195"/>
    <mergeCell ref="G194:G195"/>
    <mergeCell ref="A192:A193"/>
    <mergeCell ref="B192:B193"/>
    <mergeCell ref="C192:C193"/>
    <mergeCell ref="D192:D193"/>
    <mergeCell ref="E192:E193"/>
    <mergeCell ref="F192:F193"/>
    <mergeCell ref="G196:G197"/>
    <mergeCell ref="A206:A207"/>
    <mergeCell ref="B206:B207"/>
    <mergeCell ref="C206:C207"/>
    <mergeCell ref="D206:D207"/>
    <mergeCell ref="E206:E207"/>
    <mergeCell ref="F206:F207"/>
    <mergeCell ref="G206:G207"/>
    <mergeCell ref="A196:A197"/>
    <mergeCell ref="B196:B197"/>
    <mergeCell ref="C196:C197"/>
    <mergeCell ref="D196:D197"/>
    <mergeCell ref="E196:E197"/>
    <mergeCell ref="F196:F197"/>
    <mergeCell ref="G208:G209"/>
    <mergeCell ref="A217:A218"/>
    <mergeCell ref="B217:B218"/>
    <mergeCell ref="C217:C218"/>
    <mergeCell ref="D217:D218"/>
    <mergeCell ref="E217:E218"/>
    <mergeCell ref="F217:F218"/>
    <mergeCell ref="G217:G218"/>
    <mergeCell ref="A208:A209"/>
    <mergeCell ref="B208:B209"/>
    <mergeCell ref="C208:C209"/>
    <mergeCell ref="D208:D209"/>
    <mergeCell ref="E208:E209"/>
    <mergeCell ref="F208:F209"/>
    <mergeCell ref="G219:G220"/>
    <mergeCell ref="A238:A239"/>
    <mergeCell ref="B238:B239"/>
    <mergeCell ref="C238:C239"/>
    <mergeCell ref="D238:D239"/>
    <mergeCell ref="E238:E239"/>
    <mergeCell ref="F238:F239"/>
    <mergeCell ref="G238:G239"/>
    <mergeCell ref="A219:A220"/>
    <mergeCell ref="B219:B220"/>
    <mergeCell ref="C219:C220"/>
    <mergeCell ref="D219:D220"/>
    <mergeCell ref="E219:E220"/>
    <mergeCell ref="F219:F220"/>
    <mergeCell ref="G240:G241"/>
    <mergeCell ref="A244:A245"/>
    <mergeCell ref="B244:B245"/>
    <mergeCell ref="C244:C245"/>
    <mergeCell ref="D244:D245"/>
    <mergeCell ref="E244:E245"/>
    <mergeCell ref="F244:F245"/>
    <mergeCell ref="G244:G245"/>
    <mergeCell ref="A240:A241"/>
    <mergeCell ref="B240:B241"/>
    <mergeCell ref="C240:C241"/>
    <mergeCell ref="D240:D241"/>
    <mergeCell ref="E240:E241"/>
    <mergeCell ref="F240:F241"/>
    <mergeCell ref="G266:G267"/>
    <mergeCell ref="A268:A269"/>
    <mergeCell ref="B268:B269"/>
    <mergeCell ref="C268:C269"/>
    <mergeCell ref="D268:D269"/>
    <mergeCell ref="E268:E269"/>
    <mergeCell ref="F268:F269"/>
    <mergeCell ref="G268:G269"/>
    <mergeCell ref="A266:A267"/>
    <mergeCell ref="B266:B267"/>
    <mergeCell ref="C266:C267"/>
    <mergeCell ref="D266:D267"/>
    <mergeCell ref="E266:E267"/>
    <mergeCell ref="F266:F267"/>
  </mergeCells>
  <pageMargins left="0.51181102362204722" right="0.11811023622047245" top="0.15748031496062992" bottom="0.15748031496062992" header="0.31496062992125984" footer="0.31496062992125984"/>
  <pageSetup paperSize="9" scale="90" orientation="portrait" copies="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 (РПЦ)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cp:lastPrinted>2023-12-18T08:20:04Z</cp:lastPrinted>
  <dcterms:created xsi:type="dcterms:W3CDTF">2023-12-15T13:40:03Z</dcterms:created>
  <dcterms:modified xsi:type="dcterms:W3CDTF">2023-12-18T08:20:10Z</dcterms:modified>
</cp:coreProperties>
</file>