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30" tabRatio="500"/>
  </bookViews>
  <sheets>
    <sheet name="Приложение 1" sheetId="1" r:id="rId1"/>
  </sheets>
  <definedNames>
    <definedName name="Excel_BuiltIn_Print_Area" localSheetId="0">'Приложение 1'!$A$2:$Z$95</definedName>
    <definedName name="Excel_BuiltIn_Print_Titles" localSheetId="0">'Приложение 1'!$A$17:$IF$19</definedName>
    <definedName name="_xlnm.Print_Titles" localSheetId="0">'Приложение 1'!$17:$19</definedName>
    <definedName name="_xlnm.Print_Area" localSheetId="0">'Приложение 1'!$A$2:$Z$95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77" i="1"/>
  <c r="Y56"/>
  <c r="Y52"/>
  <c r="Y53"/>
  <c r="Y54"/>
  <c r="Y32"/>
  <c r="Y80"/>
  <c r="Y81"/>
  <c r="Y82"/>
  <c r="Y83"/>
  <c r="Y84"/>
  <c r="Y85"/>
  <c r="Y39"/>
  <c r="Y40"/>
  <c r="Y59"/>
  <c r="Y60"/>
  <c r="Y61"/>
  <c r="Y62"/>
  <c r="Y63"/>
  <c r="Y64"/>
  <c r="Y65"/>
  <c r="Y66"/>
  <c r="Y67"/>
  <c r="Y68"/>
  <c r="Y69"/>
  <c r="Y70"/>
  <c r="Y86" l="1"/>
  <c r="Y43"/>
  <c r="U37"/>
  <c r="V37"/>
  <c r="W37"/>
  <c r="X37"/>
  <c r="U87"/>
  <c r="V87"/>
  <c r="W87"/>
  <c r="X87"/>
  <c r="T87"/>
  <c r="Y87" s="1"/>
  <c r="T37"/>
  <c r="Y37" s="1"/>
  <c r="U77" l="1"/>
  <c r="V77"/>
  <c r="W77"/>
  <c r="X77"/>
  <c r="Y77" l="1"/>
  <c r="Y58"/>
  <c r="Y57" l="1"/>
  <c r="Y55"/>
  <c r="Y51"/>
  <c r="Y35"/>
  <c r="U29"/>
  <c r="Y30"/>
  <c r="Y41" l="1"/>
  <c r="Y47" l="1"/>
  <c r="Y93" l="1"/>
  <c r="Y91"/>
  <c r="Y89"/>
  <c r="X75" l="1"/>
  <c r="W75"/>
  <c r="V75"/>
  <c r="U75"/>
  <c r="V29" l="1"/>
  <c r="W29"/>
  <c r="X29"/>
  <c r="Y75" l="1"/>
  <c r="X73"/>
  <c r="W73"/>
  <c r="W71" s="1"/>
  <c r="W28" s="1"/>
  <c r="W21" l="1"/>
  <c r="T71"/>
  <c r="T21" s="1"/>
  <c r="X71"/>
  <c r="V73"/>
  <c r="U73"/>
  <c r="Y73" s="1"/>
  <c r="X21" l="1"/>
  <c r="X28"/>
  <c r="T28"/>
  <c r="Y79"/>
  <c r="Y45" l="1"/>
  <c r="Y49"/>
  <c r="Y31"/>
  <c r="Y33"/>
  <c r="V71" l="1"/>
  <c r="U71"/>
  <c r="U21" l="1"/>
  <c r="U28"/>
  <c r="V21"/>
  <c r="Y21" s="1"/>
  <c r="V28"/>
  <c r="Y71"/>
  <c r="Y29"/>
  <c r="Y28" l="1"/>
</calcChain>
</file>

<file path=xl/sharedStrings.xml><?xml version="1.0" encoding="utf-8"?>
<sst xmlns="http://schemas.openxmlformats.org/spreadsheetml/2006/main" count="200" uniqueCount="107">
  <si>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</si>
  <si>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</si>
  <si>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</si>
  <si>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</si>
  <si>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</si>
  <si>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</si>
  <si>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</si>
  <si>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</si>
  <si>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</si>
  <si>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</si>
  <si>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</si>
  <si>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</si>
  <si>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</si>
  <si>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</si>
  <si>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</si>
  <si>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</si>
  <si>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</si>
  <si>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</si>
  <si>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</si>
  <si>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</si>
  <si>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</si>
  <si>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r>
      <rPr>
        <b/>
        <sz val="12"/>
        <color rgb="FF000000"/>
        <rFont val="Times New Roman"/>
        <family val="1"/>
        <charset val="204"/>
      </rPr>
      <t xml:space="preserve">Показатель 1 </t>
    </r>
    <r>
      <rPr>
        <sz val="12"/>
        <color rgb="FF000000"/>
        <rFont val="Times New Roman"/>
        <family val="1"/>
        <charset val="204"/>
      </rPr>
      <t>«Протяженность газопроводов»</t>
    </r>
  </si>
  <si>
    <t>км.</t>
  </si>
  <si>
    <t>да-1/нет-0</t>
  </si>
  <si>
    <r>
      <rPr>
        <b/>
        <sz val="12"/>
        <rFont val="Times New Roman"/>
        <family val="1"/>
        <charset val="204"/>
      </rP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</si>
  <si>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t>ед</t>
  </si>
  <si>
    <t>2026 год</t>
  </si>
  <si>
    <r>
      <rPr>
        <b/>
        <sz val="12"/>
        <rFont val="Times New Roman"/>
        <family val="1"/>
        <charset val="204"/>
      </rPr>
      <t xml:space="preserve">Подпрограмма 1 </t>
    </r>
    <r>
      <rPr>
        <sz val="12"/>
        <rFont val="Times New Roman"/>
        <family val="1"/>
        <charset val="204"/>
      </rPr>
      <t xml:space="preserve">«Улучшение состояния объектов жилищного фонда и коммунальной инфраструктуры Конаковского муниципального округа» </t>
    </r>
  </si>
  <si>
    <r>
      <t xml:space="preserve">Задача 1 </t>
    </r>
    <r>
      <rPr>
        <sz val="12"/>
        <rFont val="Times New Roman"/>
        <family val="1"/>
        <charset val="204"/>
      </rPr>
      <t xml:space="preserve">«Повышение уровня газификации населенных пунктов Конаковского муниципального округа» </t>
    </r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</si>
  <si>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</si>
  <si>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Главный администратор (администратор) муниципальной программы - Администрация Конаковского муниципального округа Тверской области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</si>
  <si>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</si>
  <si>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</si>
  <si>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</si>
  <si>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Задача 2 </t>
    </r>
    <r>
      <rPr>
        <sz val="12"/>
        <rFont val="Times New Roman"/>
        <family val="1"/>
        <charset val="204"/>
      </rPr>
      <t>«Повышение надежности инженерной инфраструктуры Конаковского муниципального округа»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</si>
  <si>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</si>
  <si>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Задача 3 </t>
    </r>
    <r>
      <rPr>
        <sz val="12"/>
        <rFont val="Times New Roman"/>
        <family val="1"/>
        <charset val="204"/>
      </rPr>
      <t>«Обеспечение содержания и ремонта муниципального 
жилищного фонда»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</si>
  <si>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</si>
  <si>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</si>
  <si>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Задача 4 </t>
    </r>
    <r>
      <rPr>
        <sz val="12"/>
        <rFont val="Times New Roman"/>
        <family val="1"/>
        <charset val="204"/>
      </rPr>
      <t>«Обеспечение жильем отдельных категорий граждан»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</si>
  <si>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</si>
  <si>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</si>
  <si>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</si>
  <si>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</si>
  <si>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</si>
  <si>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</si>
  <si>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</si>
  <si>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</si>
  <si>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</si>
  <si>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</si>
  <si>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Задача 1 </t>
    </r>
    <r>
      <rPr>
        <sz val="12"/>
        <rFont val="Times New Roman"/>
        <family val="1"/>
        <charset val="204"/>
      </rPr>
      <t xml:space="preserve">«Руководство и управление в сфере установленных функций» </t>
    </r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</si>
  <si>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</si>
  <si>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</si>
  <si>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</si>
  <si>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</si>
  <si>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</si>
  <si>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</si>
  <si>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</si>
  <si>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</si>
  <si>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</si>
  <si>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t>Программа «Комплексное развитие систем коммунальной инфраструктуры Конаковского муниципального округа Тверской области»</t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</si>
  <si>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</si>
  <si>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</si>
  <si>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</si>
  <si>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</si>
  <si>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</si>
  <si>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</si>
  <si>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</si>
  <si>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</si>
  <si>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Административное мероприятие 4.001 </t>
    </r>
    <r>
      <rPr>
        <sz val="12"/>
        <rFont val="Times New Roman"/>
        <family val="1"/>
        <charset val="204"/>
      </rPr>
      <t>«Подтверждение статуса малоимущих многодетных семей»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</si>
  <si>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</si>
  <si>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rPr>
        <b/>
        <sz val="12"/>
        <color theme="1"/>
        <rFont val="Times New Roman"/>
        <family val="1"/>
        <charset val="204"/>
      </rPr>
      <t xml:space="preserve">Мероприятие 1.002 </t>
    </r>
    <r>
      <rPr>
        <sz val="12"/>
        <color theme="1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</si>
  <si>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</si>
  <si>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</si>
  <si>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</si>
  <si>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</si>
  <si>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</si>
  <si>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</si>
  <si>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2.010 </t>
    </r>
    <r>
      <rPr>
        <sz val="12"/>
        <rFont val="Times New Roman"/>
        <family val="1"/>
        <charset val="204"/>
      </rPr>
      <t>«Субсидия Муниципальному унитарному предприятию «Районные тепловые сети» в целях финансового обеспечения части затрат в связи с оказанием услуг по теплоснабжению и горячему водоснабжению населения»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</si>
  <si>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</si>
  <si>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граждан,проживающих на сельских территориях»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</si>
  <si>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</si>
  <si>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</si>
  <si>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r>
      <t xml:space="preserve">Мероприятие 2.001 </t>
    </r>
    <r>
      <rPr>
        <sz val="12"/>
        <rFont val="Times New Roman"/>
        <family val="1"/>
        <charset val="204"/>
      </rPr>
      <t>«Субсидия Муниципальному унитарному предприятию «Водоканал» в целях финансового обеспечения части затрат в связи с оказанием услуг по холодному водоснабжению и водоотведению»</t>
    </r>
  </si>
  <si>
    <r>
      <rPr>
        <b/>
        <sz val="12"/>
        <color theme="1"/>
        <rFont val="Times New Roman"/>
        <family val="1"/>
        <charset val="204"/>
      </rPr>
      <t xml:space="preserve">Мероприятие 1.003 </t>
    </r>
    <r>
      <rPr>
        <sz val="12"/>
        <color theme="1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</si>
  <si>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r>
      <t xml:space="preserve">Показатель 1 </t>
    </r>
    <r>
      <rPr>
        <sz val="12"/>
        <rFont val="Times New Roman"/>
        <family val="1"/>
        <charset val="204"/>
      </rPr>
      <t>«Уровень собираемости платежей МУП "Водоканал" за оказание услуг по холодному водоснабжению и водоотведению»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</si>
  <si>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</si>
  <si>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</si>
  <si>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семей, улучшевших жилищные условия»</t>
    </r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</si>
  <si>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</t>
    </r>
  </si>
  <si>
    <r>
      <t xml:space="preserve">Мероприятие 2.016 </t>
    </r>
    <r>
      <rPr>
        <sz val="12"/>
        <rFont val="Times New Roman"/>
        <family val="1"/>
        <charset val="204"/>
      </rPr>
      <t>«Субсидия Муниципальному унитарному предприятию «Водоканал» в целях реализации мер по предупреждению банкротства»</t>
    </r>
  </si>
  <si>
    <r>
      <t xml:space="preserve">Мероприятие 2.014 </t>
    </r>
    <r>
      <rPr>
        <sz val="12"/>
        <rFont val="Times New Roman"/>
        <family val="1"/>
        <charset val="204"/>
      </rPr>
      <t>«Субсидия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деятельности»</t>
    </r>
  </si>
  <si>
    <r>
      <t xml:space="preserve">Мероприятие 2.013 </t>
    </r>
    <r>
      <rPr>
        <sz val="12"/>
        <rFont val="Times New Roman"/>
        <family val="1"/>
        <charset val="204"/>
      </rPr>
      <t>«Субсидия Муниципальному унитарному предприятию «ЖКХ «Юрьево-Девичье» в целях реализации мер по предупреждению банкротства»</t>
    </r>
  </si>
  <si>
    <r>
      <t xml:space="preserve">Показатель 1 </t>
    </r>
    <r>
      <rPr>
        <sz val="12"/>
        <rFont val="Times New Roman"/>
        <family val="1"/>
        <charset val="204"/>
      </rPr>
      <t>«Уровень собираемости платежей МУП "РТС" за оказание коммунальных услуг»</t>
    </r>
  </si>
  <si>
    <r>
      <t>Показатель 1 «</t>
    </r>
    <r>
      <rPr>
        <sz val="12"/>
        <rFont val="Times New Roman"/>
        <family val="1"/>
        <charset val="204"/>
      </rPr>
      <t>Повышение надежности объектов коммунальной инфраструктуры»</t>
    </r>
  </si>
  <si>
    <r>
      <t>Показатель 1 «</t>
    </r>
    <r>
      <rPr>
        <sz val="12"/>
        <rFont val="Times New Roman"/>
        <family val="1"/>
        <charset val="204"/>
      </rPr>
      <t>Уровень собираемости платежей МУП "ЖКХ "Юрьево-Девичье" за оказание жилищно-коммунальных услуг»</t>
    </r>
  </si>
  <si>
    <r>
      <t>Показатель 1 «</t>
    </r>
    <r>
      <rPr>
        <sz val="12"/>
        <rFont val="Times New Roman"/>
        <family val="1"/>
        <charset val="204"/>
      </rPr>
      <t>Количество приобретенной техники»</t>
    </r>
  </si>
  <si>
    <t>Администраторы и ответственные исполнители муниципальной программы: 1. Отдел коммунального хозяйства Управления ЖКХ</t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</si>
  <si>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 «Теплоэнерго» в целях  финансового обеспечения части затрат в связи с оказанием услуг по теплоснабжению»</t>
    </r>
  </si>
  <si>
    <r>
      <t xml:space="preserve">Мероприятие 2.012 </t>
    </r>
    <r>
      <rPr>
        <sz val="12"/>
        <rFont val="Times New Roman"/>
        <family val="1"/>
        <charset val="204"/>
      </rPr>
      <t>«Субсидия Муниципальному унитарному предприятию «ЖЭК Редкино» в целях финансового обеспечения части затрат в связи с оказанием услуг по теплоснабжению»</t>
    </r>
  </si>
  <si>
    <r>
      <t xml:space="preserve">Показатель 1 </t>
    </r>
    <r>
      <rPr>
        <sz val="12"/>
        <rFont val="Times New Roman"/>
        <family val="1"/>
        <charset val="204"/>
      </rPr>
      <t>«Уровень собираемости платежей МУП "Теплоэнерго" за оказание коммунальных услуг»</t>
    </r>
  </si>
  <si>
    <r>
      <t xml:space="preserve">Показатель 1 </t>
    </r>
    <r>
      <rPr>
        <sz val="12"/>
        <rFont val="Times New Roman"/>
        <family val="1"/>
        <charset val="204"/>
      </rPr>
      <t>«Уровень собираемости платежей МУП  "ЖЭК Редкино" за оказание коммунальных услуг»</t>
    </r>
  </si>
  <si>
    <t>»</t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</si>
  <si>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«Отсутствие просроченной кредиторной задолженности МУП "ЖКХ "Юрьево-Девичье""</t>
    </r>
  </si>
  <si>
    <r>
      <t xml:space="preserve">Показатель 1 </t>
    </r>
    <r>
      <rPr>
        <sz val="12"/>
        <rFont val="Times New Roman"/>
        <family val="1"/>
        <charset val="204"/>
      </rPr>
      <t>«Отсутствиея просроченной кредиторной задолженности у МУП "Водоканал"»</t>
    </r>
  </si>
  <si>
    <t>"Приложение к муниципальной программе</t>
  </si>
  <si>
    <t xml:space="preserve">   Приложение 5 к  Постановлению      
  Администрации Конаковского муниципального округа    
  от 09.07.2024 г. №  654     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</si>
</sst>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</numFmts>
  <fonts count="2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6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6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165" fontId="19" fillId="2" borderId="1" xfId="1" applyNumberFormat="1" applyFont="1" applyFill="1" applyBorder="1" applyAlignment="1" applyProtection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right" vertical="center" wrapText="1"/>
    </xf>
    <xf numFmtId="166" fontId="14" fillId="2" borderId="1" xfId="1" applyNumberFormat="1" applyFont="1" applyFill="1" applyBorder="1" applyAlignment="1" applyProtection="1">
      <alignment horizontal="right" vertical="center" wrapText="1"/>
    </xf>
    <xf numFmtId="165" fontId="14" fillId="2" borderId="1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1" fontId="14" fillId="2" borderId="1" xfId="1" applyNumberFormat="1" applyFont="1" applyFill="1" applyBorder="1" applyAlignment="1" applyProtection="1">
      <alignment horizontal="right" vertical="center" wrapText="1"/>
    </xf>
    <xf numFmtId="0" fontId="2" fillId="2" borderId="0" xfId="0" applyFont="1" applyFill="1"/>
    <xf numFmtId="0" fontId="3" fillId="2" borderId="0" xfId="0" applyFont="1" applyFill="1"/>
    <xf numFmtId="0" fontId="0" fillId="3" borderId="0" xfId="0" applyFill="1"/>
    <xf numFmtId="0" fontId="5" fillId="2" borderId="0" xfId="0" applyFont="1" applyFill="1"/>
    <xf numFmtId="0" fontId="6" fillId="2" borderId="0" xfId="0" applyFont="1" applyFill="1" applyAlignment="1">
      <alignment horizontal="right" vertical="center" wrapText="1"/>
    </xf>
    <xf numFmtId="0" fontId="6" fillId="2" borderId="0" xfId="0" applyFont="1" applyFill="1"/>
    <xf numFmtId="0" fontId="4" fillId="2" borderId="0" xfId="0" applyFont="1" applyFill="1" applyAlignment="1">
      <alignment horizontal="left" vertical="top" wrapText="1"/>
    </xf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6" fontId="14" fillId="2" borderId="1" xfId="1" applyNumberFormat="1" applyFont="1" applyFill="1" applyBorder="1" applyAlignment="1" applyProtection="1">
      <alignment horizontal="center" wrapText="1"/>
    </xf>
    <xf numFmtId="166" fontId="14" fillId="2" borderId="1" xfId="1" applyNumberFormat="1" applyFont="1" applyFill="1" applyBorder="1" applyAlignment="1" applyProtection="1">
      <alignment horizontal="right" wrapText="1"/>
    </xf>
    <xf numFmtId="0" fontId="14" fillId="2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 wrapText="1"/>
    </xf>
    <xf numFmtId="1" fontId="20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7" fillId="3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164" fontId="14" fillId="2" borderId="1" xfId="1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95"/>
  <sheetViews>
    <sheetView tabSelected="1" zoomScaleNormal="100" workbookViewId="0">
      <selection activeCell="T6" sqref="T6"/>
    </sheetView>
  </sheetViews>
  <sheetFormatPr defaultColWidth="9.140625" defaultRowHeight="15.75"/>
  <cols>
    <col min="1" max="1" width="3.42578125" style="18" customWidth="1"/>
    <col min="2" max="2" width="2.5703125" style="18" customWidth="1"/>
    <col min="3" max="3" width="2.42578125" style="18" customWidth="1"/>
    <col min="4" max="4" width="2.7109375" style="18" customWidth="1"/>
    <col min="5" max="17" width="3.140625" style="18" customWidth="1"/>
    <col min="18" max="18" width="95.140625" style="19" customWidth="1"/>
    <col min="19" max="19" width="10.5703125" style="18" customWidth="1"/>
    <col min="20" max="20" width="14.7109375" style="16" customWidth="1"/>
    <col min="21" max="21" width="16.28515625" style="16" customWidth="1"/>
    <col min="22" max="24" width="12.7109375" style="16" customWidth="1"/>
    <col min="25" max="25" width="16.28515625" style="16" customWidth="1"/>
    <col min="26" max="26" width="11.7109375" style="16" customWidth="1"/>
    <col min="27" max="257" width="9.140625" style="18"/>
    <col min="258" max="16384" width="9.140625" style="20"/>
  </cols>
  <sheetData>
    <row r="1" spans="1:26">
      <c r="A1" s="18" t="s">
        <v>0</v>
      </c>
    </row>
    <row r="2" spans="1:26" ht="38.25" hidden="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1"/>
      <c r="S2" s="63" t="s">
        <v>47</v>
      </c>
      <c r="T2" s="63"/>
      <c r="U2" s="63"/>
      <c r="V2" s="63"/>
      <c r="W2" s="63"/>
      <c r="X2" s="63"/>
      <c r="Y2" s="63"/>
      <c r="Z2" s="63"/>
    </row>
    <row r="3" spans="1:26" ht="18.75" hidden="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1"/>
      <c r="S3" s="22"/>
      <c r="T3" s="22"/>
      <c r="U3" s="22"/>
      <c r="V3" s="64" t="s">
        <v>48</v>
      </c>
      <c r="W3" s="64"/>
      <c r="X3" s="64"/>
      <c r="Y3" s="64"/>
      <c r="Z3" s="64"/>
    </row>
    <row r="4" spans="1:26" ht="19.5" hidden="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1"/>
      <c r="S4" s="22"/>
      <c r="T4" s="22"/>
      <c r="U4" s="22"/>
      <c r="V4" s="64" t="s">
        <v>46</v>
      </c>
      <c r="W4" s="64"/>
      <c r="X4" s="64"/>
      <c r="Y4" s="64"/>
      <c r="Z4" s="64"/>
    </row>
    <row r="5" spans="1:26" s="18" customFormat="1" ht="72.75" customHeight="1">
      <c r="A5" s="2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S5" s="22"/>
      <c r="T5" s="64" t="s">
        <v>106</v>
      </c>
      <c r="U5" s="64"/>
      <c r="V5" s="64"/>
      <c r="W5" s="64"/>
      <c r="X5" s="64"/>
      <c r="Y5" s="64"/>
      <c r="Z5" s="64"/>
    </row>
    <row r="6" spans="1:26" s="18" customFormat="1" ht="19.5" customHeight="1">
      <c r="A6" s="2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S6" s="48"/>
      <c r="T6" s="50"/>
      <c r="U6" s="48"/>
      <c r="V6" s="64" t="s">
        <v>105</v>
      </c>
      <c r="W6" s="64"/>
      <c r="X6" s="64"/>
      <c r="Y6" s="64"/>
      <c r="Z6" s="64"/>
    </row>
    <row r="7" spans="1:26" s="18" customFormat="1" ht="21" customHeight="1">
      <c r="A7" s="2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S7" s="48"/>
      <c r="T7" s="48"/>
      <c r="U7" s="48"/>
      <c r="V7" s="64"/>
      <c r="W7" s="64"/>
      <c r="X7" s="64"/>
      <c r="Y7" s="64"/>
      <c r="Z7" s="64"/>
    </row>
    <row r="8" spans="1:26" s="18" customFormat="1" ht="18.75">
      <c r="A8" s="65" t="s">
        <v>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</row>
    <row r="9" spans="1:26" s="18" customFormat="1" ht="18.75">
      <c r="A9" s="65" t="s">
        <v>29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s="18" customFormat="1" ht="15">
      <c r="A10" s="66" t="s">
        <v>2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</row>
    <row r="11" spans="1:26" s="18" customFormat="1">
      <c r="A11" s="51" t="s">
        <v>30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</row>
    <row r="12" spans="1:26" s="18" customFormat="1" ht="16.5" customHeight="1">
      <c r="A12" s="52" t="s">
        <v>97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s="18" customFormat="1" ht="14.2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s="18" customFormat="1" ht="19.5">
      <c r="A14" s="3"/>
      <c r="B14" s="3"/>
      <c r="C14" s="3"/>
      <c r="D14" s="3"/>
      <c r="E14" s="3"/>
      <c r="F14" s="3"/>
      <c r="G14" s="3"/>
      <c r="H14" s="3"/>
      <c r="I14" s="25" t="s">
        <v>3</v>
      </c>
      <c r="J14" s="25"/>
      <c r="K14" s="25"/>
      <c r="L14" s="25"/>
      <c r="M14" s="25"/>
      <c r="N14" s="25"/>
      <c r="O14" s="25"/>
      <c r="P14" s="25"/>
      <c r="Q14" s="25"/>
      <c r="R14" s="26"/>
      <c r="S14" s="25"/>
      <c r="T14" s="27"/>
      <c r="U14" s="27"/>
      <c r="V14" s="27"/>
      <c r="W14" s="27"/>
      <c r="X14" s="27"/>
      <c r="Y14" s="28"/>
      <c r="Z14" s="28"/>
    </row>
    <row r="15" spans="1:26" s="18" customFormat="1" ht="15.75" customHeight="1">
      <c r="A15" s="3"/>
      <c r="B15" s="3"/>
      <c r="C15" s="3"/>
      <c r="D15" s="3"/>
      <c r="E15" s="3"/>
      <c r="F15" s="3"/>
      <c r="G15" s="3"/>
      <c r="H15" s="3"/>
      <c r="I15" s="53" t="s">
        <v>4</v>
      </c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ht="15.75" customHeight="1">
      <c r="A16" s="3"/>
      <c r="B16" s="3"/>
      <c r="C16" s="3"/>
      <c r="D16" s="3"/>
      <c r="E16" s="3"/>
      <c r="F16" s="3"/>
      <c r="G16" s="3"/>
      <c r="H16" s="3"/>
      <c r="I16" s="53" t="s">
        <v>31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s="3" customFormat="1" ht="15" customHeight="1">
      <c r="A17" s="54" t="s">
        <v>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5" t="s">
        <v>6</v>
      </c>
      <c r="S17" s="56" t="s">
        <v>7</v>
      </c>
      <c r="T17" s="57" t="s">
        <v>8</v>
      </c>
      <c r="U17" s="58"/>
      <c r="V17" s="58"/>
      <c r="W17" s="58"/>
      <c r="X17" s="59"/>
      <c r="Y17" s="56" t="s">
        <v>9</v>
      </c>
      <c r="Z17" s="56"/>
    </row>
    <row r="18" spans="1:26" s="3" customFormat="1" ht="23.25" customHeight="1">
      <c r="A18" s="54" t="s">
        <v>10</v>
      </c>
      <c r="B18" s="54"/>
      <c r="C18" s="54"/>
      <c r="D18" s="54" t="s">
        <v>11</v>
      </c>
      <c r="E18" s="54"/>
      <c r="F18" s="54" t="s">
        <v>12</v>
      </c>
      <c r="G18" s="54"/>
      <c r="H18" s="54" t="s">
        <v>13</v>
      </c>
      <c r="I18" s="54"/>
      <c r="J18" s="54"/>
      <c r="K18" s="54"/>
      <c r="L18" s="54"/>
      <c r="M18" s="54"/>
      <c r="N18" s="54"/>
      <c r="O18" s="54"/>
      <c r="P18" s="54"/>
      <c r="Q18" s="54"/>
      <c r="R18" s="55"/>
      <c r="S18" s="56"/>
      <c r="T18" s="60"/>
      <c r="U18" s="61"/>
      <c r="V18" s="61"/>
      <c r="W18" s="61"/>
      <c r="X18" s="62"/>
      <c r="Y18" s="56"/>
      <c r="Z18" s="56"/>
    </row>
    <row r="19" spans="1:26" s="3" customFormat="1" ht="32.25" customHeight="1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5"/>
      <c r="S19" s="56"/>
      <c r="T19" s="2" t="s">
        <v>14</v>
      </c>
      <c r="U19" s="2" t="s">
        <v>15</v>
      </c>
      <c r="V19" s="2" t="s">
        <v>26</v>
      </c>
      <c r="W19" s="2" t="s">
        <v>41</v>
      </c>
      <c r="X19" s="2" t="s">
        <v>42</v>
      </c>
      <c r="Y19" s="2" t="s">
        <v>16</v>
      </c>
      <c r="Z19" s="2" t="s">
        <v>17</v>
      </c>
    </row>
    <row r="20" spans="1:26" s="3" customForma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0">
        <v>25</v>
      </c>
      <c r="S20" s="2">
        <v>26</v>
      </c>
      <c r="T20" s="2">
        <v>28</v>
      </c>
      <c r="U20" s="2">
        <v>29</v>
      </c>
      <c r="V20" s="2">
        <v>30</v>
      </c>
      <c r="W20" s="2">
        <v>31</v>
      </c>
      <c r="X20" s="2">
        <v>32</v>
      </c>
      <c r="Y20" s="2">
        <v>33</v>
      </c>
      <c r="Z20" s="2">
        <v>34</v>
      </c>
    </row>
    <row r="21" spans="1:26" s="3" customFormat="1" ht="31.5">
      <c r="A21" s="1">
        <v>6</v>
      </c>
      <c r="B21" s="1">
        <v>0</v>
      </c>
      <c r="C21" s="1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6"/>
      <c r="R21" s="5" t="s">
        <v>60</v>
      </c>
      <c r="S21" s="7" t="s">
        <v>18</v>
      </c>
      <c r="T21" s="10">
        <f>T29+T37+T71+T77+T87</f>
        <v>424799.77599999995</v>
      </c>
      <c r="U21" s="10">
        <f>U29+U37+U71+U77+U87+U83</f>
        <v>164820.37199999997</v>
      </c>
      <c r="V21" s="10">
        <f>V29+V37+V71+V77+V87+V83</f>
        <v>33824.188999999998</v>
      </c>
      <c r="W21" s="10">
        <f>W29+W37+W71+W77+W87+W83</f>
        <v>29787.814000000002</v>
      </c>
      <c r="X21" s="10">
        <f>X29+X37+X71+X77+X87+X83</f>
        <v>29787.814000000002</v>
      </c>
      <c r="Y21" s="10">
        <f>SUM(T21:X21)</f>
        <v>683019.96499999997</v>
      </c>
      <c r="Z21" s="2">
        <v>2028</v>
      </c>
    </row>
    <row r="22" spans="1:26" s="3" customFormat="1" ht="31.5">
      <c r="A22" s="1">
        <v>6</v>
      </c>
      <c r="B22" s="1">
        <v>0</v>
      </c>
      <c r="C22" s="1">
        <v>1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1"/>
      <c r="P22" s="1"/>
      <c r="Q22" s="6"/>
      <c r="R22" s="32" t="s">
        <v>32</v>
      </c>
      <c r="S22" s="33" t="s">
        <v>19</v>
      </c>
      <c r="T22" s="11"/>
      <c r="U22" s="11"/>
      <c r="V22" s="11"/>
      <c r="W22" s="11"/>
      <c r="X22" s="11"/>
      <c r="Y22" s="11"/>
      <c r="Z22" s="2"/>
    </row>
    <row r="23" spans="1:26" s="3" customFormat="1" ht="31.5">
      <c r="A23" s="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1"/>
      <c r="P23" s="1"/>
      <c r="Q23" s="6"/>
      <c r="R23" s="32" t="s">
        <v>33</v>
      </c>
      <c r="S23" s="33" t="s">
        <v>20</v>
      </c>
      <c r="T23" s="34">
        <v>1</v>
      </c>
      <c r="U23" s="35" t="s">
        <v>19</v>
      </c>
      <c r="V23" s="35" t="s">
        <v>19</v>
      </c>
      <c r="W23" s="35" t="s">
        <v>19</v>
      </c>
      <c r="X23" s="35" t="s">
        <v>19</v>
      </c>
      <c r="Y23" s="34">
        <v>1</v>
      </c>
      <c r="Z23" s="36">
        <v>2024</v>
      </c>
    </row>
    <row r="24" spans="1:26" s="3" customFormat="1" ht="31.5">
      <c r="A24" s="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1"/>
      <c r="P24" s="1"/>
      <c r="Q24" s="6"/>
      <c r="R24" s="32" t="s">
        <v>59</v>
      </c>
      <c r="S24" s="33" t="s">
        <v>20</v>
      </c>
      <c r="T24" s="34">
        <v>1</v>
      </c>
      <c r="U24" s="35">
        <v>5</v>
      </c>
      <c r="V24" s="35" t="s">
        <v>19</v>
      </c>
      <c r="W24" s="35" t="s">
        <v>19</v>
      </c>
      <c r="X24" s="35" t="s">
        <v>19</v>
      </c>
      <c r="Y24" s="34">
        <v>6</v>
      </c>
      <c r="Z24" s="36">
        <v>2024</v>
      </c>
    </row>
    <row r="25" spans="1:26" s="3" customFormat="1" ht="31.5">
      <c r="A25" s="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1"/>
      <c r="P25" s="1"/>
      <c r="Q25" s="6"/>
      <c r="R25" s="32" t="s">
        <v>56</v>
      </c>
      <c r="S25" s="33" t="s">
        <v>20</v>
      </c>
      <c r="T25" s="34">
        <v>7</v>
      </c>
      <c r="U25" s="35">
        <v>1</v>
      </c>
      <c r="V25" s="35">
        <v>1</v>
      </c>
      <c r="W25" s="35" t="s">
        <v>19</v>
      </c>
      <c r="X25" s="35" t="s">
        <v>19</v>
      </c>
      <c r="Y25" s="34">
        <v>9</v>
      </c>
      <c r="Z25" s="36">
        <v>2024</v>
      </c>
    </row>
    <row r="26" spans="1:26" s="3" customFormat="1" ht="31.5">
      <c r="A26" s="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1"/>
      <c r="P26" s="1"/>
      <c r="Q26" s="6"/>
      <c r="R26" s="32" t="s">
        <v>58</v>
      </c>
      <c r="S26" s="33" t="s">
        <v>20</v>
      </c>
      <c r="T26" s="34">
        <v>7</v>
      </c>
      <c r="U26" s="35" t="s">
        <v>19</v>
      </c>
      <c r="V26" s="35" t="s">
        <v>19</v>
      </c>
      <c r="W26" s="35" t="s">
        <v>19</v>
      </c>
      <c r="X26" s="35" t="s">
        <v>19</v>
      </c>
      <c r="Y26" s="34">
        <v>1</v>
      </c>
      <c r="Z26" s="36">
        <v>2024</v>
      </c>
    </row>
    <row r="27" spans="1:26" s="3" customFormat="1" ht="31.5">
      <c r="A27" s="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1"/>
      <c r="P27" s="1"/>
      <c r="Q27" s="6"/>
      <c r="R27" s="32" t="s">
        <v>57</v>
      </c>
      <c r="S27" s="33" t="s">
        <v>20</v>
      </c>
      <c r="T27" s="34">
        <v>9</v>
      </c>
      <c r="U27" s="35">
        <v>5</v>
      </c>
      <c r="V27" s="35">
        <v>5</v>
      </c>
      <c r="W27" s="35">
        <v>5</v>
      </c>
      <c r="X27" s="35">
        <v>5</v>
      </c>
      <c r="Y27" s="34">
        <v>28</v>
      </c>
      <c r="Z27" s="36">
        <v>2024</v>
      </c>
    </row>
    <row r="28" spans="1:26" s="3" customFormat="1" ht="31.5">
      <c r="A28" s="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1"/>
      <c r="P28" s="1"/>
      <c r="Q28" s="6"/>
      <c r="R28" s="8" t="s">
        <v>27</v>
      </c>
      <c r="S28" s="7" t="s">
        <v>18</v>
      </c>
      <c r="T28" s="10">
        <f>T29+T37+T71+T77</f>
        <v>402586.99599999998</v>
      </c>
      <c r="U28" s="10">
        <f>U29+U37+U71+U77</f>
        <v>140097.93599999999</v>
      </c>
      <c r="V28" s="10">
        <f>V29+V37+V71+V77</f>
        <v>9101.7530000000006</v>
      </c>
      <c r="W28" s="10">
        <f>W29+W37+W71+W77</f>
        <v>5065.3780000000006</v>
      </c>
      <c r="X28" s="10">
        <f>X29+X37+X71+X77</f>
        <v>5065.3780000000006</v>
      </c>
      <c r="Y28" s="10">
        <f>SUM(T28:X28)</f>
        <v>561917.44100000011</v>
      </c>
      <c r="Z28" s="2">
        <v>2028</v>
      </c>
    </row>
    <row r="29" spans="1:26" s="3" customFormat="1" ht="31.5">
      <c r="A29" s="1">
        <v>6</v>
      </c>
      <c r="B29" s="1">
        <v>0</v>
      </c>
      <c r="C29" s="1">
        <v>1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1"/>
      <c r="P29" s="1"/>
      <c r="Q29" s="6"/>
      <c r="R29" s="9" t="s">
        <v>28</v>
      </c>
      <c r="S29" s="7" t="s">
        <v>18</v>
      </c>
      <c r="T29" s="10">
        <v>40996.065999999999</v>
      </c>
      <c r="U29" s="10">
        <f>U33+U31+U35</f>
        <v>87729.222999999998</v>
      </c>
      <c r="V29" s="10">
        <f>V33+V31</f>
        <v>0</v>
      </c>
      <c r="W29" s="10">
        <f>W33+W31</f>
        <v>0</v>
      </c>
      <c r="X29" s="10">
        <f>X33+X31</f>
        <v>0</v>
      </c>
      <c r="Y29" s="10">
        <f>SUM(T29:V29)</f>
        <v>128725.28899999999</v>
      </c>
      <c r="Z29" s="2">
        <v>2025</v>
      </c>
    </row>
    <row r="30" spans="1:26" s="3" customFormat="1">
      <c r="A30" s="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1"/>
      <c r="P30" s="1"/>
      <c r="Q30" s="6"/>
      <c r="R30" s="4" t="s">
        <v>21</v>
      </c>
      <c r="S30" s="7" t="s">
        <v>22</v>
      </c>
      <c r="T30" s="12">
        <v>4.2210000000000001</v>
      </c>
      <c r="U30" s="13">
        <v>11.605</v>
      </c>
      <c r="V30" s="14"/>
      <c r="W30" s="14"/>
      <c r="X30" s="14"/>
      <c r="Y30" s="12">
        <f>SUM(T30:X30)</f>
        <v>15.826000000000001</v>
      </c>
      <c r="Z30" s="2">
        <v>2025</v>
      </c>
    </row>
    <row r="31" spans="1:26" s="3" customFormat="1" ht="31.5">
      <c r="A31" s="1">
        <v>6</v>
      </c>
      <c r="B31" s="1">
        <v>0</v>
      </c>
      <c r="C31" s="1">
        <v>1</v>
      </c>
      <c r="D31" s="1">
        <v>0</v>
      </c>
      <c r="E31" s="1">
        <v>5</v>
      </c>
      <c r="F31" s="1">
        <v>0</v>
      </c>
      <c r="G31" s="1">
        <v>2</v>
      </c>
      <c r="H31" s="1">
        <v>1</v>
      </c>
      <c r="I31" s="1">
        <v>0</v>
      </c>
      <c r="J31" s="1">
        <v>1</v>
      </c>
      <c r="K31" s="1">
        <v>0</v>
      </c>
      <c r="L31" s="1">
        <v>1</v>
      </c>
      <c r="M31" s="1">
        <v>2</v>
      </c>
      <c r="N31" s="1">
        <v>0</v>
      </c>
      <c r="O31" s="1">
        <v>0</v>
      </c>
      <c r="P31" s="1">
        <v>1</v>
      </c>
      <c r="Q31" s="6">
        <v>0</v>
      </c>
      <c r="R31" s="5" t="s">
        <v>72</v>
      </c>
      <c r="S31" s="7" t="s">
        <v>18</v>
      </c>
      <c r="T31" s="12">
        <v>1461.732</v>
      </c>
      <c r="U31" s="13"/>
      <c r="V31" s="13"/>
      <c r="W31" s="13"/>
      <c r="X31" s="13"/>
      <c r="Y31" s="12">
        <f>SUM(T31:V31)</f>
        <v>1461.732</v>
      </c>
      <c r="Z31" s="2">
        <v>2024</v>
      </c>
    </row>
    <row r="32" spans="1:26" s="3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6"/>
      <c r="R32" s="5" t="s">
        <v>87</v>
      </c>
      <c r="S32" s="7" t="s">
        <v>25</v>
      </c>
      <c r="T32" s="11">
        <v>1</v>
      </c>
      <c r="U32" s="13"/>
      <c r="V32" s="13"/>
      <c r="W32" s="13"/>
      <c r="X32" s="13"/>
      <c r="Y32" s="11">
        <f>SUM(T32:V32)</f>
        <v>1</v>
      </c>
      <c r="Z32" s="43">
        <v>2024</v>
      </c>
    </row>
    <row r="33" spans="1:26" s="3" customFormat="1" ht="31.5">
      <c r="A33" s="1">
        <v>6</v>
      </c>
      <c r="B33" s="1">
        <v>0</v>
      </c>
      <c r="C33" s="1">
        <v>1</v>
      </c>
      <c r="D33" s="1">
        <v>0</v>
      </c>
      <c r="E33" s="1">
        <v>5</v>
      </c>
      <c r="F33" s="1">
        <v>0</v>
      </c>
      <c r="G33" s="1">
        <v>2</v>
      </c>
      <c r="H33" s="1">
        <v>1</v>
      </c>
      <c r="I33" s="1">
        <v>0</v>
      </c>
      <c r="J33" s="1">
        <v>1</v>
      </c>
      <c r="K33" s="1">
        <v>0</v>
      </c>
      <c r="L33" s="1">
        <v>1</v>
      </c>
      <c r="M33" s="1" t="s">
        <v>55</v>
      </c>
      <c r="N33" s="1">
        <v>0</v>
      </c>
      <c r="O33" s="1">
        <v>1</v>
      </c>
      <c r="P33" s="1">
        <v>0</v>
      </c>
      <c r="Q33" s="6">
        <v>0</v>
      </c>
      <c r="R33" s="37" t="s">
        <v>71</v>
      </c>
      <c r="S33" s="7" t="s">
        <v>18</v>
      </c>
      <c r="T33" s="12">
        <v>3953.4340000000002</v>
      </c>
      <c r="U33" s="13">
        <v>8772.9230000000007</v>
      </c>
      <c r="V33" s="13"/>
      <c r="W33" s="13"/>
      <c r="X33" s="13"/>
      <c r="Y33" s="12">
        <f>SUM(T33:V33)</f>
        <v>12726.357</v>
      </c>
      <c r="Z33" s="2">
        <v>2025</v>
      </c>
    </row>
    <row r="34" spans="1:26" s="3" customFormat="1">
      <c r="A34" s="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1"/>
      <c r="P34" s="1"/>
      <c r="Q34" s="6"/>
      <c r="R34" s="5" t="s">
        <v>44</v>
      </c>
      <c r="S34" s="7" t="s">
        <v>45</v>
      </c>
      <c r="T34" s="11">
        <v>10</v>
      </c>
      <c r="U34" s="14">
        <v>10</v>
      </c>
      <c r="V34" s="14"/>
      <c r="W34" s="14"/>
      <c r="X34" s="14"/>
      <c r="Y34" s="11">
        <v>10</v>
      </c>
      <c r="Z34" s="2">
        <v>2025</v>
      </c>
    </row>
    <row r="35" spans="1:26" s="3" customFormat="1" ht="22.5" customHeight="1">
      <c r="A35" s="1">
        <v>6</v>
      </c>
      <c r="B35" s="1">
        <v>0</v>
      </c>
      <c r="C35" s="1">
        <v>1</v>
      </c>
      <c r="D35" s="1">
        <v>0</v>
      </c>
      <c r="E35" s="1">
        <v>5</v>
      </c>
      <c r="F35" s="1">
        <v>0</v>
      </c>
      <c r="G35" s="1">
        <v>2</v>
      </c>
      <c r="H35" s="1">
        <v>1</v>
      </c>
      <c r="I35" s="1">
        <v>0</v>
      </c>
      <c r="J35" s="1">
        <v>1</v>
      </c>
      <c r="K35" s="1">
        <v>0</v>
      </c>
      <c r="L35" s="1">
        <v>1</v>
      </c>
      <c r="M35" s="1">
        <v>1</v>
      </c>
      <c r="N35" s="1">
        <v>0</v>
      </c>
      <c r="O35" s="1">
        <v>1</v>
      </c>
      <c r="P35" s="1">
        <v>0</v>
      </c>
      <c r="Q35" s="6">
        <v>0</v>
      </c>
      <c r="R35" s="45" t="s">
        <v>84</v>
      </c>
      <c r="S35" s="7" t="s">
        <v>18</v>
      </c>
      <c r="T35" s="12">
        <v>35580.9</v>
      </c>
      <c r="U35" s="13">
        <v>78956.3</v>
      </c>
      <c r="V35" s="13"/>
      <c r="W35" s="13"/>
      <c r="X35" s="13"/>
      <c r="Y35" s="12">
        <f>SUM(T35:V35)</f>
        <v>114537.20000000001</v>
      </c>
      <c r="Z35" s="2">
        <v>2025</v>
      </c>
    </row>
    <row r="36" spans="1:26" s="3" customFormat="1">
      <c r="A36" s="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1"/>
      <c r="P36" s="1"/>
      <c r="Q36" s="6"/>
      <c r="R36" s="5" t="s">
        <v>86</v>
      </c>
      <c r="S36" s="7" t="s">
        <v>45</v>
      </c>
      <c r="T36" s="11">
        <v>90</v>
      </c>
      <c r="U36" s="14">
        <v>90</v>
      </c>
      <c r="V36" s="13"/>
      <c r="W36" s="13"/>
      <c r="X36" s="13"/>
      <c r="Y36" s="11">
        <v>90</v>
      </c>
      <c r="Z36" s="47">
        <v>2025</v>
      </c>
    </row>
    <row r="37" spans="1:26" s="3" customFormat="1" ht="31.5">
      <c r="A37" s="1">
        <v>6</v>
      </c>
      <c r="B37" s="1">
        <v>0</v>
      </c>
      <c r="C37" s="1">
        <v>1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6"/>
      <c r="R37" s="9" t="s">
        <v>34</v>
      </c>
      <c r="S37" s="7" t="s">
        <v>18</v>
      </c>
      <c r="T37" s="10">
        <f>T49+T41+T43+T45+T47+T51+T53+T69+T55+T57+T39+T59+T61+T63+T65+T67</f>
        <v>321864.63400000002</v>
      </c>
      <c r="U37" s="10">
        <f>U49+U41+U43+U45+U47+U51+U53+U69+U55+U57+U39+U59+U61+U63+U65+U67</f>
        <v>47303.334999999999</v>
      </c>
      <c r="V37" s="10">
        <f>V49+V41+V43+V45+V47+V51+V53+V69+V55+V57+V39+V59+V61+V63+V65+V67</f>
        <v>4036.375</v>
      </c>
      <c r="W37" s="10">
        <f>W49+W41+W43+W45+W47+W51+W53+W69+W55+W57+W39+W59+W61+W63+W65+W67</f>
        <v>0</v>
      </c>
      <c r="X37" s="10">
        <f>X49+X41+X43+X45+X47+X51+X53+X69+X55+X57+X39+X59+X61+X63+X65+X67</f>
        <v>0</v>
      </c>
      <c r="Y37" s="10">
        <f>SUM(T37:X37)</f>
        <v>373204.34400000004</v>
      </c>
      <c r="Z37" s="2">
        <v>2026</v>
      </c>
    </row>
    <row r="38" spans="1:26" s="3" customFormat="1" ht="31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6"/>
      <c r="R38" s="32" t="s">
        <v>35</v>
      </c>
      <c r="S38" s="7" t="s">
        <v>23</v>
      </c>
      <c r="T38" s="11">
        <v>1</v>
      </c>
      <c r="U38" s="11">
        <v>1</v>
      </c>
      <c r="V38" s="11">
        <v>1</v>
      </c>
      <c r="W38" s="11">
        <v>1</v>
      </c>
      <c r="X38" s="11">
        <v>1</v>
      </c>
      <c r="Y38" s="11">
        <v>1</v>
      </c>
      <c r="Z38" s="2">
        <v>2026</v>
      </c>
    </row>
    <row r="39" spans="1:26" s="3" customFormat="1" ht="47.25">
      <c r="A39" s="1">
        <v>6</v>
      </c>
      <c r="B39" s="1">
        <v>0</v>
      </c>
      <c r="C39" s="1">
        <v>1</v>
      </c>
      <c r="D39" s="1">
        <v>0</v>
      </c>
      <c r="E39" s="1">
        <v>5</v>
      </c>
      <c r="F39" s="1">
        <v>0</v>
      </c>
      <c r="G39" s="1">
        <v>2</v>
      </c>
      <c r="H39" s="1">
        <v>1</v>
      </c>
      <c r="I39" s="1">
        <v>0</v>
      </c>
      <c r="J39" s="1">
        <v>1</v>
      </c>
      <c r="K39" s="1">
        <v>0</v>
      </c>
      <c r="L39" s="1">
        <v>2</v>
      </c>
      <c r="M39" s="1">
        <v>2</v>
      </c>
      <c r="N39" s="1">
        <v>0</v>
      </c>
      <c r="O39" s="1">
        <v>0</v>
      </c>
      <c r="P39" s="1">
        <v>1</v>
      </c>
      <c r="Q39" s="6">
        <v>0</v>
      </c>
      <c r="R39" s="5" t="s">
        <v>83</v>
      </c>
      <c r="S39" s="7" t="s">
        <v>18</v>
      </c>
      <c r="T39" s="12">
        <v>19364.071</v>
      </c>
      <c r="U39" s="11"/>
      <c r="V39" s="11"/>
      <c r="W39" s="11"/>
      <c r="X39" s="11"/>
      <c r="Y39" s="12">
        <f t="shared" ref="Y39:Y40" si="0">SUM(T39:V39)</f>
        <v>19364.071</v>
      </c>
      <c r="Z39" s="2">
        <v>2024</v>
      </c>
    </row>
    <row r="40" spans="1:26" s="3" customFormat="1" ht="31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6"/>
      <c r="R40" s="5" t="s">
        <v>85</v>
      </c>
      <c r="S40" s="7" t="s">
        <v>45</v>
      </c>
      <c r="T40" s="11">
        <v>90</v>
      </c>
      <c r="U40" s="11"/>
      <c r="V40" s="11"/>
      <c r="W40" s="11"/>
      <c r="X40" s="11"/>
      <c r="Y40" s="11">
        <f t="shared" si="0"/>
        <v>90</v>
      </c>
      <c r="Z40" s="2">
        <v>2024</v>
      </c>
    </row>
    <row r="41" spans="1:26" s="3" customFormat="1" ht="31.5">
      <c r="A41" s="38">
        <v>6</v>
      </c>
      <c r="B41" s="38">
        <v>0</v>
      </c>
      <c r="C41" s="38">
        <v>1</v>
      </c>
      <c r="D41" s="38">
        <v>0</v>
      </c>
      <c r="E41" s="38">
        <v>5</v>
      </c>
      <c r="F41" s="38">
        <v>0</v>
      </c>
      <c r="G41" s="38">
        <v>2</v>
      </c>
      <c r="H41" s="38">
        <v>1</v>
      </c>
      <c r="I41" s="38">
        <v>0</v>
      </c>
      <c r="J41" s="38">
        <v>1</v>
      </c>
      <c r="K41" s="38">
        <v>0</v>
      </c>
      <c r="L41" s="38">
        <v>2</v>
      </c>
      <c r="M41" s="38">
        <v>2</v>
      </c>
      <c r="N41" s="38">
        <v>0</v>
      </c>
      <c r="O41" s="38">
        <v>0</v>
      </c>
      <c r="P41" s="38">
        <v>2</v>
      </c>
      <c r="Q41" s="6">
        <v>0</v>
      </c>
      <c r="R41" s="5" t="s">
        <v>74</v>
      </c>
      <c r="S41" s="7" t="s">
        <v>18</v>
      </c>
      <c r="T41" s="12">
        <v>6291.48</v>
      </c>
      <c r="U41" s="14"/>
      <c r="V41" s="14"/>
      <c r="W41" s="14"/>
      <c r="X41" s="14"/>
      <c r="Y41" s="12">
        <f>SUM(T41:V41)</f>
        <v>6291.48</v>
      </c>
      <c r="Z41" s="2">
        <v>2024</v>
      </c>
    </row>
    <row r="42" spans="1:26" s="3" customFormat="1">
      <c r="A42" s="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1"/>
      <c r="P42" s="1"/>
      <c r="Q42" s="6"/>
      <c r="R42" s="5" t="s">
        <v>24</v>
      </c>
      <c r="S42" s="7" t="s">
        <v>25</v>
      </c>
      <c r="T42" s="11">
        <v>1</v>
      </c>
      <c r="U42" s="14"/>
      <c r="V42" s="14"/>
      <c r="W42" s="14"/>
      <c r="X42" s="14"/>
      <c r="Y42" s="11">
        <v>1</v>
      </c>
      <c r="Z42" s="2">
        <v>2024</v>
      </c>
    </row>
    <row r="43" spans="1:26" s="3" customFormat="1" ht="34.5" customHeight="1">
      <c r="A43" s="38">
        <v>6</v>
      </c>
      <c r="B43" s="38">
        <v>0</v>
      </c>
      <c r="C43" s="38">
        <v>1</v>
      </c>
      <c r="D43" s="38">
        <v>0</v>
      </c>
      <c r="E43" s="38">
        <v>5</v>
      </c>
      <c r="F43" s="38">
        <v>0</v>
      </c>
      <c r="G43" s="38">
        <v>2</v>
      </c>
      <c r="H43" s="38">
        <v>1</v>
      </c>
      <c r="I43" s="38">
        <v>0</v>
      </c>
      <c r="J43" s="38">
        <v>1</v>
      </c>
      <c r="K43" s="38">
        <v>0</v>
      </c>
      <c r="L43" s="38">
        <v>2</v>
      </c>
      <c r="M43" s="38">
        <v>2</v>
      </c>
      <c r="N43" s="38">
        <v>0</v>
      </c>
      <c r="O43" s="38">
        <v>0</v>
      </c>
      <c r="P43" s="38">
        <v>3</v>
      </c>
      <c r="Q43" s="6">
        <v>0</v>
      </c>
      <c r="R43" s="5" t="s">
        <v>75</v>
      </c>
      <c r="S43" s="7" t="s">
        <v>18</v>
      </c>
      <c r="T43" s="12">
        <v>50230.93</v>
      </c>
      <c r="U43" s="15">
        <v>47303.334999999999</v>
      </c>
      <c r="V43" s="12">
        <v>4036.375</v>
      </c>
      <c r="W43" s="12"/>
      <c r="X43" s="12"/>
      <c r="Y43" s="12">
        <f>SUM(T43:V43)</f>
        <v>101570.64</v>
      </c>
      <c r="Z43" s="2">
        <v>2026</v>
      </c>
    </row>
    <row r="44" spans="1:26" s="3" customForma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6"/>
      <c r="R44" s="5" t="s">
        <v>24</v>
      </c>
      <c r="S44" s="7" t="s">
        <v>25</v>
      </c>
      <c r="T44" s="11">
        <v>5</v>
      </c>
      <c r="U44" s="11">
        <v>1</v>
      </c>
      <c r="V44" s="11">
        <v>1</v>
      </c>
      <c r="W44" s="11"/>
      <c r="X44" s="11"/>
      <c r="Y44" s="11">
        <v>7</v>
      </c>
      <c r="Z44" s="2">
        <v>2026</v>
      </c>
    </row>
    <row r="45" spans="1:26" s="3" customFormat="1" ht="20.25" customHeight="1">
      <c r="A45" s="38">
        <v>6</v>
      </c>
      <c r="B45" s="38">
        <v>0</v>
      </c>
      <c r="C45" s="38">
        <v>1</v>
      </c>
      <c r="D45" s="38">
        <v>0</v>
      </c>
      <c r="E45" s="38">
        <v>5</v>
      </c>
      <c r="F45" s="38">
        <v>0</v>
      </c>
      <c r="G45" s="38">
        <v>2</v>
      </c>
      <c r="H45" s="38">
        <v>1</v>
      </c>
      <c r="I45" s="38">
        <v>0</v>
      </c>
      <c r="J45" s="38">
        <v>1</v>
      </c>
      <c r="K45" s="38">
        <v>0</v>
      </c>
      <c r="L45" s="38">
        <v>2</v>
      </c>
      <c r="M45" s="38">
        <v>2</v>
      </c>
      <c r="N45" s="38">
        <v>0</v>
      </c>
      <c r="O45" s="38">
        <v>0</v>
      </c>
      <c r="P45" s="38">
        <v>4</v>
      </c>
      <c r="Q45" s="6">
        <v>0</v>
      </c>
      <c r="R45" s="5" t="s">
        <v>76</v>
      </c>
      <c r="S45" s="7" t="s">
        <v>18</v>
      </c>
      <c r="T45" s="12">
        <v>560</v>
      </c>
      <c r="U45" s="12"/>
      <c r="V45" s="12"/>
      <c r="W45" s="12"/>
      <c r="X45" s="12"/>
      <c r="Y45" s="12">
        <f>SUM(T45:V45)</f>
        <v>560</v>
      </c>
      <c r="Z45" s="2">
        <v>2024</v>
      </c>
    </row>
    <row r="46" spans="1:26" s="3" customFormat="1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38"/>
      <c r="P46" s="38"/>
      <c r="Q46" s="6"/>
      <c r="R46" s="5" t="s">
        <v>40</v>
      </c>
      <c r="S46" s="7" t="s">
        <v>25</v>
      </c>
      <c r="T46" s="11">
        <v>1</v>
      </c>
      <c r="U46" s="11"/>
      <c r="V46" s="11"/>
      <c r="W46" s="11"/>
      <c r="X46" s="11"/>
      <c r="Y46" s="11">
        <v>1</v>
      </c>
      <c r="Z46" s="2">
        <v>2024</v>
      </c>
    </row>
    <row r="47" spans="1:26" s="3" customFormat="1">
      <c r="A47" s="39">
        <v>6</v>
      </c>
      <c r="B47" s="38">
        <v>0</v>
      </c>
      <c r="C47" s="38">
        <v>1</v>
      </c>
      <c r="D47" s="38">
        <v>0</v>
      </c>
      <c r="E47" s="38">
        <v>5</v>
      </c>
      <c r="F47" s="38">
        <v>0</v>
      </c>
      <c r="G47" s="38">
        <v>2</v>
      </c>
      <c r="H47" s="38">
        <v>1</v>
      </c>
      <c r="I47" s="38">
        <v>0</v>
      </c>
      <c r="J47" s="38">
        <v>1</v>
      </c>
      <c r="K47" s="38">
        <v>0</v>
      </c>
      <c r="L47" s="38">
        <v>2</v>
      </c>
      <c r="M47" s="38">
        <v>2</v>
      </c>
      <c r="N47" s="38">
        <v>0</v>
      </c>
      <c r="O47" s="38">
        <v>0</v>
      </c>
      <c r="P47" s="38">
        <v>5</v>
      </c>
      <c r="Q47" s="6">
        <v>0</v>
      </c>
      <c r="R47" s="5" t="s">
        <v>77</v>
      </c>
      <c r="S47" s="7" t="s">
        <v>18</v>
      </c>
      <c r="T47" s="12">
        <v>5389.9009999999998</v>
      </c>
      <c r="U47" s="12"/>
      <c r="V47" s="12"/>
      <c r="W47" s="12"/>
      <c r="X47" s="12"/>
      <c r="Y47" s="12">
        <f>SUM(T47:V47)</f>
        <v>5389.9009999999998</v>
      </c>
      <c r="Z47" s="2">
        <v>2024</v>
      </c>
    </row>
    <row r="48" spans="1:26" s="3" customFormat="1">
      <c r="A48" s="39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6"/>
      <c r="R48" s="5" t="s">
        <v>54</v>
      </c>
      <c r="S48" s="7" t="s">
        <v>25</v>
      </c>
      <c r="T48" s="11">
        <v>2</v>
      </c>
      <c r="U48" s="12"/>
      <c r="V48" s="12"/>
      <c r="W48" s="12"/>
      <c r="X48" s="12"/>
      <c r="Y48" s="12">
        <v>2</v>
      </c>
      <c r="Z48" s="2"/>
    </row>
    <row r="49" spans="1:26" s="3" customFormat="1" ht="31.5">
      <c r="A49" s="38">
        <v>6</v>
      </c>
      <c r="B49" s="38">
        <v>0</v>
      </c>
      <c r="C49" s="38">
        <v>1</v>
      </c>
      <c r="D49" s="38">
        <v>0</v>
      </c>
      <c r="E49" s="38">
        <v>5</v>
      </c>
      <c r="F49" s="38">
        <v>0</v>
      </c>
      <c r="G49" s="38">
        <v>2</v>
      </c>
      <c r="H49" s="38">
        <v>1</v>
      </c>
      <c r="I49" s="38">
        <v>0</v>
      </c>
      <c r="J49" s="38">
        <v>1</v>
      </c>
      <c r="K49" s="38">
        <v>0</v>
      </c>
      <c r="L49" s="38">
        <v>2</v>
      </c>
      <c r="M49" s="38">
        <v>2</v>
      </c>
      <c r="N49" s="38">
        <v>0</v>
      </c>
      <c r="O49" s="38">
        <v>0</v>
      </c>
      <c r="P49" s="38">
        <v>6</v>
      </c>
      <c r="Q49" s="6">
        <v>0</v>
      </c>
      <c r="R49" s="5" t="s">
        <v>73</v>
      </c>
      <c r="S49" s="7" t="s">
        <v>18</v>
      </c>
      <c r="T49" s="12">
        <v>10408.356</v>
      </c>
      <c r="U49" s="12"/>
      <c r="V49" s="12"/>
      <c r="W49" s="12"/>
      <c r="X49" s="12"/>
      <c r="Y49" s="12">
        <f>SUM(T49:V49)</f>
        <v>10408.356</v>
      </c>
      <c r="Z49" s="2">
        <v>2024</v>
      </c>
    </row>
    <row r="50" spans="1:26" s="3" customFormat="1">
      <c r="A50" s="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1"/>
      <c r="P50" s="1"/>
      <c r="Q50" s="6"/>
      <c r="R50" s="5" t="s">
        <v>24</v>
      </c>
      <c r="S50" s="7" t="s">
        <v>25</v>
      </c>
      <c r="T50" s="11">
        <v>1</v>
      </c>
      <c r="U50" s="14"/>
      <c r="V50" s="14"/>
      <c r="W50" s="14"/>
      <c r="X50" s="14"/>
      <c r="Y50" s="11">
        <v>1</v>
      </c>
      <c r="Z50" s="2">
        <v>2024</v>
      </c>
    </row>
    <row r="51" spans="1:26" s="3" customFormat="1" ht="31.5">
      <c r="A51" s="39">
        <v>6</v>
      </c>
      <c r="B51" s="38">
        <v>0</v>
      </c>
      <c r="C51" s="38">
        <v>1</v>
      </c>
      <c r="D51" s="38">
        <v>0</v>
      </c>
      <c r="E51" s="38">
        <v>5</v>
      </c>
      <c r="F51" s="38">
        <v>0</v>
      </c>
      <c r="G51" s="38">
        <v>2</v>
      </c>
      <c r="H51" s="38">
        <v>1</v>
      </c>
      <c r="I51" s="38">
        <v>0</v>
      </c>
      <c r="J51" s="38">
        <v>1</v>
      </c>
      <c r="K51" s="38">
        <v>0</v>
      </c>
      <c r="L51" s="38">
        <v>2</v>
      </c>
      <c r="M51" s="38" t="s">
        <v>55</v>
      </c>
      <c r="N51" s="38">
        <v>0</v>
      </c>
      <c r="O51" s="38">
        <v>0</v>
      </c>
      <c r="P51" s="38">
        <v>7</v>
      </c>
      <c r="Q51" s="6">
        <v>0</v>
      </c>
      <c r="R51" s="5" t="s">
        <v>70</v>
      </c>
      <c r="S51" s="7" t="s">
        <v>18</v>
      </c>
      <c r="T51" s="12">
        <v>14030.584000000001</v>
      </c>
      <c r="U51" s="12"/>
      <c r="V51" s="12"/>
      <c r="W51" s="12"/>
      <c r="X51" s="12"/>
      <c r="Y51" s="12">
        <f>SUM(T51:V51)</f>
        <v>14030.584000000001</v>
      </c>
      <c r="Z51" s="46">
        <v>2024</v>
      </c>
    </row>
    <row r="52" spans="1:26" s="3" customFormat="1">
      <c r="A52" s="39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6"/>
      <c r="R52" s="5" t="s">
        <v>24</v>
      </c>
      <c r="S52" s="7" t="s">
        <v>25</v>
      </c>
      <c r="T52" s="11">
        <v>1</v>
      </c>
      <c r="U52" s="12"/>
      <c r="V52" s="12"/>
      <c r="W52" s="12"/>
      <c r="X52" s="12"/>
      <c r="Y52" s="11">
        <f t="shared" ref="Y52:Y54" si="1">SUM(T52:V52)</f>
        <v>1</v>
      </c>
      <c r="Z52" s="47">
        <v>2024</v>
      </c>
    </row>
    <row r="53" spans="1:26" s="3" customFormat="1" ht="31.5">
      <c r="A53" s="39">
        <v>6</v>
      </c>
      <c r="B53" s="38">
        <v>0</v>
      </c>
      <c r="C53" s="38">
        <v>1</v>
      </c>
      <c r="D53" s="38">
        <v>0</v>
      </c>
      <c r="E53" s="38">
        <v>5</v>
      </c>
      <c r="F53" s="38">
        <v>0</v>
      </c>
      <c r="G53" s="38">
        <v>2</v>
      </c>
      <c r="H53" s="38">
        <v>1</v>
      </c>
      <c r="I53" s="38">
        <v>0</v>
      </c>
      <c r="J53" s="38">
        <v>1</v>
      </c>
      <c r="K53" s="38">
        <v>0</v>
      </c>
      <c r="L53" s="38">
        <v>2</v>
      </c>
      <c r="M53" s="38">
        <v>1</v>
      </c>
      <c r="N53" s="38">
        <v>0</v>
      </c>
      <c r="O53" s="38">
        <v>0</v>
      </c>
      <c r="P53" s="38">
        <v>7</v>
      </c>
      <c r="Q53" s="6">
        <v>0</v>
      </c>
      <c r="R53" s="5" t="s">
        <v>89</v>
      </c>
      <c r="S53" s="7" t="s">
        <v>18</v>
      </c>
      <c r="T53" s="12">
        <v>30758.27</v>
      </c>
      <c r="U53" s="12"/>
      <c r="V53" s="12"/>
      <c r="W53" s="12"/>
      <c r="X53" s="12"/>
      <c r="Y53" s="12">
        <f t="shared" si="1"/>
        <v>30758.27</v>
      </c>
      <c r="Z53" s="47">
        <v>2024</v>
      </c>
    </row>
    <row r="54" spans="1:26" s="3" customFormat="1">
      <c r="A54" s="39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6"/>
      <c r="R54" s="5" t="s">
        <v>24</v>
      </c>
      <c r="S54" s="7" t="s">
        <v>25</v>
      </c>
      <c r="T54" s="11">
        <v>1</v>
      </c>
      <c r="U54" s="12"/>
      <c r="V54" s="12"/>
      <c r="W54" s="12"/>
      <c r="X54" s="12"/>
      <c r="Y54" s="11">
        <f t="shared" si="1"/>
        <v>1</v>
      </c>
      <c r="Z54" s="47">
        <v>2024</v>
      </c>
    </row>
    <row r="55" spans="1:26" s="3" customFormat="1">
      <c r="A55" s="39">
        <v>6</v>
      </c>
      <c r="B55" s="38">
        <v>0</v>
      </c>
      <c r="C55" s="38">
        <v>1</v>
      </c>
      <c r="D55" s="38">
        <v>0</v>
      </c>
      <c r="E55" s="38">
        <v>5</v>
      </c>
      <c r="F55" s="38">
        <v>0</v>
      </c>
      <c r="G55" s="38">
        <v>2</v>
      </c>
      <c r="H55" s="38">
        <v>1</v>
      </c>
      <c r="I55" s="38">
        <v>0</v>
      </c>
      <c r="J55" s="38">
        <v>1</v>
      </c>
      <c r="K55" s="38">
        <v>0</v>
      </c>
      <c r="L55" s="38">
        <v>2</v>
      </c>
      <c r="M55" s="38">
        <v>2</v>
      </c>
      <c r="N55" s="38">
        <v>0</v>
      </c>
      <c r="O55" s="38">
        <v>0</v>
      </c>
      <c r="P55" s="38">
        <v>9</v>
      </c>
      <c r="Q55" s="6">
        <v>0</v>
      </c>
      <c r="R55" s="5" t="s">
        <v>82</v>
      </c>
      <c r="S55" s="7" t="s">
        <v>18</v>
      </c>
      <c r="T55" s="12">
        <v>74983.448000000004</v>
      </c>
      <c r="U55" s="12"/>
      <c r="V55" s="12"/>
      <c r="W55" s="12"/>
      <c r="X55" s="12"/>
      <c r="Y55" s="12">
        <f>SUM(T55:V55)</f>
        <v>74983.448000000004</v>
      </c>
      <c r="Z55" s="2">
        <v>2024</v>
      </c>
    </row>
    <row r="56" spans="1:26" s="3" customFormat="1">
      <c r="A56" s="39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6"/>
      <c r="R56" s="5" t="s">
        <v>96</v>
      </c>
      <c r="S56" s="7" t="s">
        <v>25</v>
      </c>
      <c r="T56" s="11">
        <v>7</v>
      </c>
      <c r="U56" s="12"/>
      <c r="V56" s="12"/>
      <c r="W56" s="12"/>
      <c r="X56" s="12"/>
      <c r="Y56" s="11">
        <f>SUM(T56:V56)</f>
        <v>7</v>
      </c>
      <c r="Z56" s="47">
        <v>2024</v>
      </c>
    </row>
    <row r="57" spans="1:26" s="3" customFormat="1" ht="47.25">
      <c r="A57" s="39">
        <v>6</v>
      </c>
      <c r="B57" s="38">
        <v>0</v>
      </c>
      <c r="C57" s="38">
        <v>1</v>
      </c>
      <c r="D57" s="38">
        <v>0</v>
      </c>
      <c r="E57" s="38">
        <v>5</v>
      </c>
      <c r="F57" s="38">
        <v>0</v>
      </c>
      <c r="G57" s="38">
        <v>2</v>
      </c>
      <c r="H57" s="38">
        <v>1</v>
      </c>
      <c r="I57" s="38">
        <v>0</v>
      </c>
      <c r="J57" s="38">
        <v>1</v>
      </c>
      <c r="K57" s="38">
        <v>0</v>
      </c>
      <c r="L57" s="38">
        <v>2</v>
      </c>
      <c r="M57" s="38">
        <v>2</v>
      </c>
      <c r="N57" s="38">
        <v>0</v>
      </c>
      <c r="O57" s="38">
        <v>1</v>
      </c>
      <c r="P57" s="38">
        <v>0</v>
      </c>
      <c r="Q57" s="6">
        <v>0</v>
      </c>
      <c r="R57" s="5" t="s">
        <v>78</v>
      </c>
      <c r="S57" s="7" t="s">
        <v>18</v>
      </c>
      <c r="T57" s="12">
        <v>48857.26</v>
      </c>
      <c r="U57" s="12"/>
      <c r="V57" s="12"/>
      <c r="W57" s="12"/>
      <c r="X57" s="12"/>
      <c r="Y57" s="12">
        <f>SUM(T57:V57)</f>
        <v>48857.26</v>
      </c>
      <c r="Z57" s="2">
        <v>2024</v>
      </c>
    </row>
    <row r="58" spans="1:26" s="3" customFormat="1" ht="17.25" customHeight="1">
      <c r="A58" s="39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6"/>
      <c r="R58" s="5" t="s">
        <v>93</v>
      </c>
      <c r="S58" s="7" t="s">
        <v>45</v>
      </c>
      <c r="T58" s="11">
        <v>90</v>
      </c>
      <c r="U58" s="11"/>
      <c r="V58" s="11"/>
      <c r="W58" s="11"/>
      <c r="X58" s="11"/>
      <c r="Y58" s="11">
        <f>SUM(T58:V58)</f>
        <v>90</v>
      </c>
      <c r="Z58" s="2">
        <v>2024</v>
      </c>
    </row>
    <row r="59" spans="1:26" s="3" customFormat="1">
      <c r="A59" s="39">
        <v>6</v>
      </c>
      <c r="B59" s="38">
        <v>0</v>
      </c>
      <c r="C59" s="38">
        <v>1</v>
      </c>
      <c r="D59" s="38">
        <v>0</v>
      </c>
      <c r="E59" s="38">
        <v>5</v>
      </c>
      <c r="F59" s="38">
        <v>0</v>
      </c>
      <c r="G59" s="38">
        <v>2</v>
      </c>
      <c r="H59" s="38">
        <v>1</v>
      </c>
      <c r="I59" s="38">
        <v>0</v>
      </c>
      <c r="J59" s="38">
        <v>1</v>
      </c>
      <c r="K59" s="38">
        <v>0</v>
      </c>
      <c r="L59" s="38">
        <v>2</v>
      </c>
      <c r="M59" s="38">
        <v>2</v>
      </c>
      <c r="N59" s="38">
        <v>0</v>
      </c>
      <c r="O59" s="38">
        <v>1</v>
      </c>
      <c r="P59" s="38">
        <v>1</v>
      </c>
      <c r="Q59" s="6">
        <v>0</v>
      </c>
      <c r="R59" s="5" t="s">
        <v>79</v>
      </c>
      <c r="S59" s="7" t="s">
        <v>18</v>
      </c>
      <c r="T59" s="12">
        <v>16922.793000000001</v>
      </c>
      <c r="U59" s="11"/>
      <c r="V59" s="11"/>
      <c r="W59" s="11"/>
      <c r="X59" s="11"/>
      <c r="Y59" s="11">
        <f t="shared" ref="Y59:Y70" si="2">SUM(T59:V59)</f>
        <v>16922.793000000001</v>
      </c>
      <c r="Z59" s="47">
        <v>2024</v>
      </c>
    </row>
    <row r="60" spans="1:26" s="3" customFormat="1">
      <c r="A60" s="39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38"/>
      <c r="P60" s="38"/>
      <c r="Q60" s="6"/>
      <c r="R60" s="5" t="s">
        <v>94</v>
      </c>
      <c r="S60" s="7" t="s">
        <v>23</v>
      </c>
      <c r="T60" s="11">
        <v>1</v>
      </c>
      <c r="U60" s="11"/>
      <c r="V60" s="11"/>
      <c r="W60" s="11"/>
      <c r="X60" s="11"/>
      <c r="Y60" s="11">
        <f t="shared" si="2"/>
        <v>1</v>
      </c>
      <c r="Z60" s="47">
        <v>2024</v>
      </c>
    </row>
    <row r="61" spans="1:26" s="3" customFormat="1" ht="30" customHeight="1">
      <c r="A61" s="39">
        <v>6</v>
      </c>
      <c r="B61" s="38">
        <v>0</v>
      </c>
      <c r="C61" s="38">
        <v>1</v>
      </c>
      <c r="D61" s="38">
        <v>0</v>
      </c>
      <c r="E61" s="38">
        <v>5</v>
      </c>
      <c r="F61" s="38">
        <v>0</v>
      </c>
      <c r="G61" s="38">
        <v>2</v>
      </c>
      <c r="H61" s="38">
        <v>1</v>
      </c>
      <c r="I61" s="38">
        <v>0</v>
      </c>
      <c r="J61" s="38">
        <v>1</v>
      </c>
      <c r="K61" s="38">
        <v>0</v>
      </c>
      <c r="L61" s="38">
        <v>2</v>
      </c>
      <c r="M61" s="38">
        <v>2</v>
      </c>
      <c r="N61" s="38">
        <v>0</v>
      </c>
      <c r="O61" s="38">
        <v>1</v>
      </c>
      <c r="P61" s="38">
        <v>2</v>
      </c>
      <c r="Q61" s="6">
        <v>0</v>
      </c>
      <c r="R61" s="5" t="s">
        <v>99</v>
      </c>
      <c r="S61" s="7" t="s">
        <v>18</v>
      </c>
      <c r="T61" s="12">
        <v>13490.86</v>
      </c>
      <c r="U61" s="11"/>
      <c r="V61" s="11"/>
      <c r="W61" s="11"/>
      <c r="X61" s="11"/>
      <c r="Y61" s="12">
        <f t="shared" si="2"/>
        <v>13490.86</v>
      </c>
      <c r="Z61" s="47">
        <v>2024</v>
      </c>
    </row>
    <row r="62" spans="1:26" s="3" customFormat="1" ht="31.5">
      <c r="A62" s="39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38"/>
      <c r="P62" s="38"/>
      <c r="Q62" s="6"/>
      <c r="R62" s="5" t="s">
        <v>101</v>
      </c>
      <c r="S62" s="7" t="s">
        <v>45</v>
      </c>
      <c r="T62" s="11">
        <v>90</v>
      </c>
      <c r="U62" s="11"/>
      <c r="V62" s="11"/>
      <c r="W62" s="11"/>
      <c r="X62" s="11"/>
      <c r="Y62" s="11">
        <f t="shared" si="2"/>
        <v>90</v>
      </c>
      <c r="Z62" s="47">
        <v>2024</v>
      </c>
    </row>
    <row r="63" spans="1:26" s="3" customFormat="1" ht="31.5">
      <c r="A63" s="39">
        <v>6</v>
      </c>
      <c r="B63" s="38">
        <v>0</v>
      </c>
      <c r="C63" s="38">
        <v>1</v>
      </c>
      <c r="D63" s="38">
        <v>0</v>
      </c>
      <c r="E63" s="38">
        <v>5</v>
      </c>
      <c r="F63" s="38">
        <v>0</v>
      </c>
      <c r="G63" s="38">
        <v>2</v>
      </c>
      <c r="H63" s="38">
        <v>1</v>
      </c>
      <c r="I63" s="38">
        <v>0</v>
      </c>
      <c r="J63" s="38">
        <v>1</v>
      </c>
      <c r="K63" s="38">
        <v>0</v>
      </c>
      <c r="L63" s="38">
        <v>2</v>
      </c>
      <c r="M63" s="38">
        <v>2</v>
      </c>
      <c r="N63" s="38">
        <v>0</v>
      </c>
      <c r="O63" s="38">
        <v>1</v>
      </c>
      <c r="P63" s="38">
        <v>3</v>
      </c>
      <c r="Q63" s="6">
        <v>0</v>
      </c>
      <c r="R63" s="5" t="s">
        <v>92</v>
      </c>
      <c r="S63" s="7" t="s">
        <v>18</v>
      </c>
      <c r="T63" s="49">
        <v>1202.9000000000001</v>
      </c>
      <c r="U63" s="11"/>
      <c r="V63" s="11"/>
      <c r="W63" s="11"/>
      <c r="X63" s="11"/>
      <c r="Y63" s="49">
        <f t="shared" si="2"/>
        <v>1202.9000000000001</v>
      </c>
      <c r="Z63" s="47">
        <v>2024</v>
      </c>
    </row>
    <row r="64" spans="1:26" s="3" customFormat="1" ht="31.5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38"/>
      <c r="P64" s="38"/>
      <c r="Q64" s="6"/>
      <c r="R64" s="44" t="s">
        <v>103</v>
      </c>
      <c r="S64" s="7" t="s">
        <v>45</v>
      </c>
      <c r="T64" s="11">
        <v>100</v>
      </c>
      <c r="U64" s="11"/>
      <c r="V64" s="11"/>
      <c r="W64" s="11"/>
      <c r="X64" s="11"/>
      <c r="Y64" s="11">
        <f t="shared" si="2"/>
        <v>100</v>
      </c>
      <c r="Z64" s="47">
        <v>2024</v>
      </c>
    </row>
    <row r="65" spans="1:26" s="3" customFormat="1" ht="47.25">
      <c r="A65" s="39">
        <v>6</v>
      </c>
      <c r="B65" s="38">
        <v>0</v>
      </c>
      <c r="C65" s="38">
        <v>1</v>
      </c>
      <c r="D65" s="38">
        <v>0</v>
      </c>
      <c r="E65" s="38">
        <v>5</v>
      </c>
      <c r="F65" s="38">
        <v>0</v>
      </c>
      <c r="G65" s="38">
        <v>2</v>
      </c>
      <c r="H65" s="38">
        <v>1</v>
      </c>
      <c r="I65" s="38">
        <v>0</v>
      </c>
      <c r="J65" s="38">
        <v>1</v>
      </c>
      <c r="K65" s="38">
        <v>0</v>
      </c>
      <c r="L65" s="38">
        <v>2</v>
      </c>
      <c r="M65" s="38">
        <v>2</v>
      </c>
      <c r="N65" s="38">
        <v>0</v>
      </c>
      <c r="O65" s="38">
        <v>1</v>
      </c>
      <c r="P65" s="38">
        <v>4</v>
      </c>
      <c r="Q65" s="6">
        <v>0</v>
      </c>
      <c r="R65" s="5" t="s">
        <v>91</v>
      </c>
      <c r="S65" s="7" t="s">
        <v>18</v>
      </c>
      <c r="T65" s="49">
        <v>15750</v>
      </c>
      <c r="U65" s="11"/>
      <c r="V65" s="11"/>
      <c r="W65" s="11"/>
      <c r="X65" s="11"/>
      <c r="Y65" s="49">
        <f t="shared" si="2"/>
        <v>15750</v>
      </c>
      <c r="Z65" s="47">
        <v>2024</v>
      </c>
    </row>
    <row r="66" spans="1:26" s="3" customFormat="1" ht="31.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38"/>
      <c r="P66" s="38"/>
      <c r="Q66" s="6"/>
      <c r="R66" s="5" t="s">
        <v>95</v>
      </c>
      <c r="S66" s="7" t="s">
        <v>45</v>
      </c>
      <c r="T66" s="11">
        <v>82</v>
      </c>
      <c r="U66" s="11"/>
      <c r="V66" s="11"/>
      <c r="W66" s="11"/>
      <c r="X66" s="11"/>
      <c r="Y66" s="11">
        <f t="shared" si="2"/>
        <v>82</v>
      </c>
      <c r="Z66" s="47">
        <v>2024</v>
      </c>
    </row>
    <row r="67" spans="1:26" s="3" customFormat="1" ht="37.5" customHeight="1">
      <c r="A67" s="39">
        <v>6</v>
      </c>
      <c r="B67" s="38">
        <v>0</v>
      </c>
      <c r="C67" s="38">
        <v>1</v>
      </c>
      <c r="D67" s="38">
        <v>0</v>
      </c>
      <c r="E67" s="38">
        <v>5</v>
      </c>
      <c r="F67" s="38">
        <v>0</v>
      </c>
      <c r="G67" s="38">
        <v>2</v>
      </c>
      <c r="H67" s="38">
        <v>1</v>
      </c>
      <c r="I67" s="38">
        <v>0</v>
      </c>
      <c r="J67" s="38">
        <v>1</v>
      </c>
      <c r="K67" s="38">
        <v>0</v>
      </c>
      <c r="L67" s="38">
        <v>2</v>
      </c>
      <c r="M67" s="38">
        <v>2</v>
      </c>
      <c r="N67" s="38">
        <v>0</v>
      </c>
      <c r="O67" s="38">
        <v>1</v>
      </c>
      <c r="P67" s="38">
        <v>5</v>
      </c>
      <c r="Q67" s="6">
        <v>0</v>
      </c>
      <c r="R67" s="5" t="s">
        <v>98</v>
      </c>
      <c r="S67" s="7" t="s">
        <v>18</v>
      </c>
      <c r="T67" s="49">
        <v>10000</v>
      </c>
      <c r="U67" s="11"/>
      <c r="V67" s="11"/>
      <c r="W67" s="11"/>
      <c r="X67" s="11"/>
      <c r="Y67" s="49">
        <f t="shared" si="2"/>
        <v>10000</v>
      </c>
      <c r="Z67" s="47">
        <v>2024</v>
      </c>
    </row>
    <row r="68" spans="1:26" s="3" customFormat="1" ht="31.5">
      <c r="A68" s="39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38"/>
      <c r="P68" s="38"/>
      <c r="Q68" s="6"/>
      <c r="R68" s="5" t="s">
        <v>100</v>
      </c>
      <c r="S68" s="7" t="s">
        <v>45</v>
      </c>
      <c r="T68" s="11">
        <v>90</v>
      </c>
      <c r="U68" s="11"/>
      <c r="V68" s="11"/>
      <c r="W68" s="11"/>
      <c r="X68" s="11"/>
      <c r="Y68" s="11">
        <f t="shared" si="2"/>
        <v>90</v>
      </c>
      <c r="Z68" s="47">
        <v>2024</v>
      </c>
    </row>
    <row r="69" spans="1:26" s="3" customFormat="1" ht="31.5">
      <c r="A69" s="39">
        <v>6</v>
      </c>
      <c r="B69" s="38">
        <v>0</v>
      </c>
      <c r="C69" s="38">
        <v>1</v>
      </c>
      <c r="D69" s="38">
        <v>0</v>
      </c>
      <c r="E69" s="38">
        <v>5</v>
      </c>
      <c r="F69" s="38">
        <v>0</v>
      </c>
      <c r="G69" s="38">
        <v>2</v>
      </c>
      <c r="H69" s="38">
        <v>1</v>
      </c>
      <c r="I69" s="38">
        <v>0</v>
      </c>
      <c r="J69" s="38">
        <v>1</v>
      </c>
      <c r="K69" s="38">
        <v>0</v>
      </c>
      <c r="L69" s="38">
        <v>2</v>
      </c>
      <c r="M69" s="38">
        <v>2</v>
      </c>
      <c r="N69" s="38">
        <v>0</v>
      </c>
      <c r="O69" s="38">
        <v>1</v>
      </c>
      <c r="P69" s="38">
        <v>6</v>
      </c>
      <c r="Q69" s="6">
        <v>0</v>
      </c>
      <c r="R69" s="5" t="s">
        <v>90</v>
      </c>
      <c r="S69" s="7" t="s">
        <v>18</v>
      </c>
      <c r="T69" s="12">
        <v>3623.7809999999999</v>
      </c>
      <c r="U69" s="12"/>
      <c r="V69" s="12"/>
      <c r="W69" s="12"/>
      <c r="X69" s="12"/>
      <c r="Y69" s="12">
        <f t="shared" si="2"/>
        <v>3623.7809999999999</v>
      </c>
      <c r="Z69" s="47">
        <v>2024</v>
      </c>
    </row>
    <row r="70" spans="1:26" s="3" customFormat="1">
      <c r="A70" s="39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6"/>
      <c r="R70" s="5" t="s">
        <v>104</v>
      </c>
      <c r="S70" s="7" t="s">
        <v>45</v>
      </c>
      <c r="T70" s="11">
        <v>100</v>
      </c>
      <c r="U70" s="12"/>
      <c r="V70" s="12"/>
      <c r="W70" s="12"/>
      <c r="X70" s="12"/>
      <c r="Y70" s="11">
        <f t="shared" si="2"/>
        <v>100</v>
      </c>
      <c r="Z70" s="47">
        <v>2024</v>
      </c>
    </row>
    <row r="71" spans="1:26" s="3" customFormat="1" ht="31.5">
      <c r="A71" s="39">
        <v>6</v>
      </c>
      <c r="B71" s="38">
        <v>0</v>
      </c>
      <c r="C71" s="38">
        <v>1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38"/>
      <c r="P71" s="38"/>
      <c r="Q71" s="6"/>
      <c r="R71" s="9" t="s">
        <v>36</v>
      </c>
      <c r="S71" s="7" t="s">
        <v>18</v>
      </c>
      <c r="T71" s="10">
        <f>T73+T75</f>
        <v>19539.984</v>
      </c>
      <c r="U71" s="10">
        <f t="shared" ref="U71:X71" si="3">U73+U75</f>
        <v>5065.3780000000006</v>
      </c>
      <c r="V71" s="10">
        <f t="shared" si="3"/>
        <v>5065.3780000000006</v>
      </c>
      <c r="W71" s="10">
        <f t="shared" si="3"/>
        <v>5065.3780000000006</v>
      </c>
      <c r="X71" s="10">
        <f t="shared" si="3"/>
        <v>5065.3780000000006</v>
      </c>
      <c r="Y71" s="10">
        <f>SUM(T71:X71)</f>
        <v>39801.495999999999</v>
      </c>
      <c r="Z71" s="2">
        <v>2028</v>
      </c>
    </row>
    <row r="72" spans="1:26" s="3" customFormat="1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38"/>
      <c r="P72" s="38"/>
      <c r="Q72" s="6"/>
      <c r="R72" s="5" t="s">
        <v>68</v>
      </c>
      <c r="S72" s="7" t="s">
        <v>23</v>
      </c>
      <c r="T72" s="14">
        <v>1</v>
      </c>
      <c r="U72" s="14">
        <v>1</v>
      </c>
      <c r="V72" s="14">
        <v>1</v>
      </c>
      <c r="W72" s="11">
        <v>1</v>
      </c>
      <c r="X72" s="11">
        <v>1</v>
      </c>
      <c r="Y72" s="11">
        <v>1</v>
      </c>
      <c r="Z72" s="2">
        <v>2028</v>
      </c>
    </row>
    <row r="73" spans="1:26" s="3" customFormat="1" ht="31.5">
      <c r="A73" s="38">
        <v>6</v>
      </c>
      <c r="B73" s="38">
        <v>0</v>
      </c>
      <c r="C73" s="38">
        <v>1</v>
      </c>
      <c r="D73" s="38">
        <v>0</v>
      </c>
      <c r="E73" s="38">
        <v>5</v>
      </c>
      <c r="F73" s="38">
        <v>0</v>
      </c>
      <c r="G73" s="38">
        <v>1</v>
      </c>
      <c r="H73" s="38">
        <v>1</v>
      </c>
      <c r="I73" s="38">
        <v>0</v>
      </c>
      <c r="J73" s="38">
        <v>1</v>
      </c>
      <c r="K73" s="38">
        <v>0</v>
      </c>
      <c r="L73" s="38">
        <v>3</v>
      </c>
      <c r="M73" s="38">
        <v>2</v>
      </c>
      <c r="N73" s="38">
        <v>0</v>
      </c>
      <c r="O73" s="38">
        <v>0</v>
      </c>
      <c r="P73" s="38">
        <v>1</v>
      </c>
      <c r="Q73" s="6">
        <v>0</v>
      </c>
      <c r="R73" s="9" t="s">
        <v>61</v>
      </c>
      <c r="S73" s="7" t="s">
        <v>18</v>
      </c>
      <c r="T73" s="12">
        <v>12028.715</v>
      </c>
      <c r="U73" s="12">
        <f>3736.275+352.197</f>
        <v>4088.4720000000002</v>
      </c>
      <c r="V73" s="12">
        <f>3736.275+352.197</f>
        <v>4088.4720000000002</v>
      </c>
      <c r="W73" s="12">
        <f t="shared" ref="W73:X73" si="4">3736.275+352.197</f>
        <v>4088.4720000000002</v>
      </c>
      <c r="X73" s="12">
        <f t="shared" si="4"/>
        <v>4088.4720000000002</v>
      </c>
      <c r="Y73" s="12">
        <f>SUM(T73:X73)</f>
        <v>28382.603000000003</v>
      </c>
      <c r="Z73" s="2">
        <v>2028</v>
      </c>
    </row>
    <row r="74" spans="1:26" s="3" customFormat="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6"/>
      <c r="R74" s="5" t="s">
        <v>37</v>
      </c>
      <c r="S74" s="7" t="s">
        <v>25</v>
      </c>
      <c r="T74" s="11">
        <v>1285</v>
      </c>
      <c r="U74" s="11">
        <v>1285</v>
      </c>
      <c r="V74" s="11">
        <v>1285</v>
      </c>
      <c r="W74" s="11">
        <v>1285</v>
      </c>
      <c r="X74" s="11">
        <v>1285</v>
      </c>
      <c r="Y74" s="11">
        <v>1285</v>
      </c>
      <c r="Z74" s="2">
        <v>2028</v>
      </c>
    </row>
    <row r="75" spans="1:26" s="3" customFormat="1" ht="31.5">
      <c r="A75" s="38">
        <v>6</v>
      </c>
      <c r="B75" s="38">
        <v>0</v>
      </c>
      <c r="C75" s="38">
        <v>1</v>
      </c>
      <c r="D75" s="38">
        <v>0</v>
      </c>
      <c r="E75" s="38">
        <v>5</v>
      </c>
      <c r="F75" s="38">
        <v>0</v>
      </c>
      <c r="G75" s="38">
        <v>1</v>
      </c>
      <c r="H75" s="38">
        <v>1</v>
      </c>
      <c r="I75" s="38">
        <v>0</v>
      </c>
      <c r="J75" s="38">
        <v>1</v>
      </c>
      <c r="K75" s="38">
        <v>0</v>
      </c>
      <c r="L75" s="38">
        <v>3</v>
      </c>
      <c r="M75" s="38">
        <v>2</v>
      </c>
      <c r="N75" s="38">
        <v>0</v>
      </c>
      <c r="O75" s="38">
        <v>0</v>
      </c>
      <c r="P75" s="38">
        <v>2</v>
      </c>
      <c r="Q75" s="6">
        <v>0</v>
      </c>
      <c r="R75" s="9" t="s">
        <v>62</v>
      </c>
      <c r="S75" s="7" t="s">
        <v>18</v>
      </c>
      <c r="T75" s="12">
        <v>7511.2690000000002</v>
      </c>
      <c r="U75" s="12">
        <f>443.589+283.317+250</f>
        <v>976.90599999999995</v>
      </c>
      <c r="V75" s="12">
        <f>443.589+283.317+250</f>
        <v>976.90599999999995</v>
      </c>
      <c r="W75" s="12">
        <f>443.589+283.317+250</f>
        <v>976.90599999999995</v>
      </c>
      <c r="X75" s="12">
        <f>443.589+283.317+250</f>
        <v>976.90599999999995</v>
      </c>
      <c r="Y75" s="12">
        <f>SUM(T75:X75)</f>
        <v>11418.892999999996</v>
      </c>
      <c r="Z75" s="2">
        <v>2028</v>
      </c>
    </row>
    <row r="76" spans="1:26" s="3" customFormat="1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6"/>
      <c r="R76" s="5" t="s">
        <v>38</v>
      </c>
      <c r="S76" s="7" t="s">
        <v>25</v>
      </c>
      <c r="T76" s="11">
        <v>19</v>
      </c>
      <c r="U76" s="11">
        <v>19</v>
      </c>
      <c r="V76" s="11">
        <v>19</v>
      </c>
      <c r="W76" s="11">
        <v>19</v>
      </c>
      <c r="X76" s="11">
        <v>19</v>
      </c>
      <c r="Y76" s="11">
        <v>19</v>
      </c>
      <c r="Z76" s="2">
        <v>2028</v>
      </c>
    </row>
    <row r="77" spans="1:26" s="3" customFormat="1">
      <c r="A77" s="38">
        <v>6</v>
      </c>
      <c r="B77" s="38">
        <v>0</v>
      </c>
      <c r="C77" s="38">
        <v>1</v>
      </c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6"/>
      <c r="R77" s="9" t="s">
        <v>39</v>
      </c>
      <c r="S77" s="7" t="s">
        <v>18</v>
      </c>
      <c r="T77" s="10">
        <f>T79+T81+T83</f>
        <v>20186.311999999998</v>
      </c>
      <c r="U77" s="10">
        <f t="shared" ref="U77:X77" si="5">U79</f>
        <v>0</v>
      </c>
      <c r="V77" s="10">
        <f t="shared" si="5"/>
        <v>0</v>
      </c>
      <c r="W77" s="10">
        <f t="shared" si="5"/>
        <v>0</v>
      </c>
      <c r="X77" s="10">
        <f t="shared" si="5"/>
        <v>0</v>
      </c>
      <c r="Y77" s="10">
        <f>SUM(T77:X77)</f>
        <v>20186.311999999998</v>
      </c>
      <c r="Z77" s="2">
        <v>2024</v>
      </c>
    </row>
    <row r="78" spans="1:26" s="3" customFormat="1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6"/>
      <c r="R78" s="9" t="s">
        <v>37</v>
      </c>
      <c r="S78" s="7" t="s">
        <v>25</v>
      </c>
      <c r="T78" s="11">
        <v>8</v>
      </c>
      <c r="U78" s="17">
        <v>5</v>
      </c>
      <c r="V78" s="11">
        <v>5</v>
      </c>
      <c r="W78" s="11">
        <v>5</v>
      </c>
      <c r="X78" s="11">
        <v>5</v>
      </c>
      <c r="Y78" s="11">
        <v>8</v>
      </c>
      <c r="Z78" s="47">
        <v>2024</v>
      </c>
    </row>
    <row r="79" spans="1:26" s="3" customFormat="1" ht="31.5">
      <c r="A79" s="38">
        <v>6</v>
      </c>
      <c r="B79" s="38">
        <v>0</v>
      </c>
      <c r="C79" s="38">
        <v>1</v>
      </c>
      <c r="D79" s="38">
        <v>1</v>
      </c>
      <c r="E79" s="38">
        <v>0</v>
      </c>
      <c r="F79" s="38">
        <v>0</v>
      </c>
      <c r="G79" s="38">
        <v>4</v>
      </c>
      <c r="H79" s="38">
        <v>1</v>
      </c>
      <c r="I79" s="38">
        <v>0</v>
      </c>
      <c r="J79" s="38">
        <v>1</v>
      </c>
      <c r="K79" s="38">
        <v>0</v>
      </c>
      <c r="L79" s="38">
        <v>4</v>
      </c>
      <c r="M79" s="38" t="s">
        <v>55</v>
      </c>
      <c r="N79" s="38">
        <v>0</v>
      </c>
      <c r="O79" s="38">
        <v>2</v>
      </c>
      <c r="P79" s="38">
        <v>9</v>
      </c>
      <c r="Q79" s="6">
        <v>0</v>
      </c>
      <c r="R79" s="9" t="s">
        <v>63</v>
      </c>
      <c r="S79" s="7" t="s">
        <v>18</v>
      </c>
      <c r="T79" s="12">
        <v>4037.0619999999999</v>
      </c>
      <c r="U79" s="12"/>
      <c r="V79" s="12"/>
      <c r="W79" s="12"/>
      <c r="X79" s="12"/>
      <c r="Y79" s="12">
        <f>SUM(T79:V79)</f>
        <v>4037.0619999999999</v>
      </c>
      <c r="Z79" s="2">
        <v>2024</v>
      </c>
    </row>
    <row r="80" spans="1:26" s="3" customForma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6"/>
      <c r="R80" s="9" t="s">
        <v>37</v>
      </c>
      <c r="S80" s="7" t="s">
        <v>25</v>
      </c>
      <c r="T80" s="11">
        <v>1</v>
      </c>
      <c r="U80" s="12"/>
      <c r="V80" s="12"/>
      <c r="W80" s="12"/>
      <c r="X80" s="12"/>
      <c r="Y80" s="11">
        <f t="shared" ref="Y80:Y85" si="6">SUM(T80:V80)</f>
        <v>1</v>
      </c>
      <c r="Z80" s="47">
        <v>2024</v>
      </c>
    </row>
    <row r="81" spans="1:26" s="3" customFormat="1" ht="31.5">
      <c r="A81" s="38">
        <v>6</v>
      </c>
      <c r="B81" s="38">
        <v>0</v>
      </c>
      <c r="C81" s="38">
        <v>1</v>
      </c>
      <c r="D81" s="38">
        <v>1</v>
      </c>
      <c r="E81" s="38">
        <v>0</v>
      </c>
      <c r="F81" s="38">
        <v>0</v>
      </c>
      <c r="G81" s="38">
        <v>4</v>
      </c>
      <c r="H81" s="38">
        <v>1</v>
      </c>
      <c r="I81" s="38">
        <v>0</v>
      </c>
      <c r="J81" s="38">
        <v>1</v>
      </c>
      <c r="K81" s="38">
        <v>0</v>
      </c>
      <c r="L81" s="38">
        <v>4</v>
      </c>
      <c r="M81" s="38">
        <v>1</v>
      </c>
      <c r="N81" s="38">
        <v>0</v>
      </c>
      <c r="O81" s="38">
        <v>2</v>
      </c>
      <c r="P81" s="38">
        <v>9</v>
      </c>
      <c r="Q81" s="6">
        <v>0</v>
      </c>
      <c r="R81" s="9" t="s">
        <v>81</v>
      </c>
      <c r="S81" s="7" t="s">
        <v>18</v>
      </c>
      <c r="T81" s="12">
        <v>16148.25</v>
      </c>
      <c r="U81" s="12"/>
      <c r="V81" s="12"/>
      <c r="W81" s="12"/>
      <c r="X81" s="12"/>
      <c r="Y81" s="12">
        <f t="shared" si="6"/>
        <v>16148.25</v>
      </c>
      <c r="Z81" s="2">
        <v>2024</v>
      </c>
    </row>
    <row r="82" spans="1:26" s="3" customFormat="1" ht="31.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6"/>
      <c r="R82" s="5" t="s">
        <v>43</v>
      </c>
      <c r="S82" s="7" t="s">
        <v>25</v>
      </c>
      <c r="T82" s="11">
        <v>1</v>
      </c>
      <c r="U82" s="12"/>
      <c r="V82" s="12"/>
      <c r="W82" s="12"/>
      <c r="X82" s="12"/>
      <c r="Y82" s="11">
        <f t="shared" si="6"/>
        <v>1</v>
      </c>
      <c r="Z82" s="2">
        <v>2024</v>
      </c>
    </row>
    <row r="83" spans="1:26" s="3" customFormat="1" ht="31.5">
      <c r="A83" s="38">
        <v>6</v>
      </c>
      <c r="B83" s="38">
        <v>0</v>
      </c>
      <c r="C83" s="38">
        <v>1</v>
      </c>
      <c r="D83" s="38">
        <v>1</v>
      </c>
      <c r="E83" s="38">
        <v>0</v>
      </c>
      <c r="F83" s="38">
        <v>0</v>
      </c>
      <c r="G83" s="42">
        <v>3</v>
      </c>
      <c r="H83" s="38">
        <v>1</v>
      </c>
      <c r="I83" s="38">
        <v>0</v>
      </c>
      <c r="J83" s="38">
        <v>1</v>
      </c>
      <c r="K83" s="38">
        <v>0</v>
      </c>
      <c r="L83" s="38">
        <v>4</v>
      </c>
      <c r="M83" s="38">
        <v>2</v>
      </c>
      <c r="N83" s="38">
        <v>0</v>
      </c>
      <c r="O83" s="38">
        <v>0</v>
      </c>
      <c r="P83" s="38">
        <v>4</v>
      </c>
      <c r="Q83" s="6">
        <v>0</v>
      </c>
      <c r="R83" s="9" t="s">
        <v>80</v>
      </c>
      <c r="S83" s="7" t="s">
        <v>18</v>
      </c>
      <c r="T83" s="12">
        <v>1</v>
      </c>
      <c r="U83" s="12"/>
      <c r="V83" s="12"/>
      <c r="W83" s="12"/>
      <c r="X83" s="12"/>
      <c r="Y83" s="12">
        <f t="shared" si="6"/>
        <v>1</v>
      </c>
      <c r="Z83" s="47">
        <v>2024</v>
      </c>
    </row>
    <row r="84" spans="1:26" s="3" customFormat="1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6"/>
      <c r="R84" s="5" t="s">
        <v>88</v>
      </c>
      <c r="S84" s="7" t="s">
        <v>25</v>
      </c>
      <c r="T84" s="11">
        <v>1</v>
      </c>
      <c r="U84" s="12"/>
      <c r="V84" s="12"/>
      <c r="W84" s="12"/>
      <c r="X84" s="12"/>
      <c r="Y84" s="11">
        <f t="shared" si="6"/>
        <v>1</v>
      </c>
      <c r="Z84" s="47">
        <v>2024</v>
      </c>
    </row>
    <row r="85" spans="1:26" s="3" customFormat="1" ht="31.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6"/>
      <c r="R85" s="5" t="s">
        <v>69</v>
      </c>
      <c r="S85" s="7" t="s">
        <v>23</v>
      </c>
      <c r="T85" s="11" t="s">
        <v>19</v>
      </c>
      <c r="U85" s="12" t="s">
        <v>19</v>
      </c>
      <c r="V85" s="12" t="s">
        <v>19</v>
      </c>
      <c r="W85" s="12" t="s">
        <v>19</v>
      </c>
      <c r="X85" s="12" t="s">
        <v>19</v>
      </c>
      <c r="Y85" s="12">
        <f t="shared" si="6"/>
        <v>0</v>
      </c>
      <c r="Z85" s="2">
        <v>2024</v>
      </c>
    </row>
    <row r="86" spans="1:26" s="3" customFormat="1">
      <c r="A86" s="38">
        <v>6</v>
      </c>
      <c r="B86" s="38">
        <v>0</v>
      </c>
      <c r="C86" s="38">
        <v>1</v>
      </c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6"/>
      <c r="R86" s="9" t="s">
        <v>49</v>
      </c>
      <c r="S86" s="7" t="s">
        <v>18</v>
      </c>
      <c r="T86" s="12">
        <v>22212.78</v>
      </c>
      <c r="U86" s="12">
        <v>24722.436000000002</v>
      </c>
      <c r="V86" s="12">
        <v>24722.436000000002</v>
      </c>
      <c r="W86" s="12">
        <v>24722.436000000002</v>
      </c>
      <c r="X86" s="12">
        <v>24722.436000000002</v>
      </c>
      <c r="Y86" s="12">
        <f>SUM(T86:X86)</f>
        <v>121102.524</v>
      </c>
      <c r="Z86" s="2"/>
    </row>
    <row r="87" spans="1:26" s="3" customForma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6"/>
      <c r="R87" s="9" t="s">
        <v>50</v>
      </c>
      <c r="S87" s="7" t="s">
        <v>18</v>
      </c>
      <c r="T87" s="10">
        <f>T89+T91+T93</f>
        <v>22212.78</v>
      </c>
      <c r="U87" s="10">
        <f t="shared" ref="U87:X87" si="7">U89+U91+U93</f>
        <v>24722.436000000002</v>
      </c>
      <c r="V87" s="10">
        <f t="shared" si="7"/>
        <v>24722.436000000002</v>
      </c>
      <c r="W87" s="10">
        <f t="shared" si="7"/>
        <v>24722.436000000002</v>
      </c>
      <c r="X87" s="10">
        <f t="shared" si="7"/>
        <v>24722.436000000002</v>
      </c>
      <c r="Y87" s="10">
        <f>SUM(T87:X87)</f>
        <v>121102.524</v>
      </c>
      <c r="Z87" s="2">
        <v>2028</v>
      </c>
    </row>
    <row r="88" spans="1:26" s="3" customFormat="1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6"/>
      <c r="R88" s="5" t="s">
        <v>52</v>
      </c>
      <c r="S88" s="7" t="s">
        <v>23</v>
      </c>
      <c r="T88" s="11">
        <v>1</v>
      </c>
      <c r="U88" s="11">
        <v>1</v>
      </c>
      <c r="V88" s="11">
        <v>1</v>
      </c>
      <c r="W88" s="11">
        <v>1</v>
      </c>
      <c r="X88" s="11">
        <v>1</v>
      </c>
      <c r="Y88" s="11">
        <v>1</v>
      </c>
      <c r="Z88" s="2">
        <v>2028</v>
      </c>
    </row>
    <row r="89" spans="1:26" s="3" customFormat="1" ht="32.25" customHeight="1">
      <c r="A89" s="38">
        <v>6</v>
      </c>
      <c r="B89" s="38">
        <v>0</v>
      </c>
      <c r="C89" s="38">
        <v>1</v>
      </c>
      <c r="D89" s="38">
        <v>0</v>
      </c>
      <c r="E89" s="38">
        <v>5</v>
      </c>
      <c r="F89" s="38">
        <v>0</v>
      </c>
      <c r="G89" s="38">
        <v>5</v>
      </c>
      <c r="H89" s="38">
        <v>1</v>
      </c>
      <c r="I89" s="38">
        <v>0</v>
      </c>
      <c r="J89" s="38">
        <v>9</v>
      </c>
      <c r="K89" s="38">
        <v>0</v>
      </c>
      <c r="L89" s="38">
        <v>1</v>
      </c>
      <c r="M89" s="38">
        <v>2</v>
      </c>
      <c r="N89" s="38">
        <v>0</v>
      </c>
      <c r="O89" s="38">
        <v>0</v>
      </c>
      <c r="P89" s="38">
        <v>1</v>
      </c>
      <c r="Q89" s="6">
        <v>0</v>
      </c>
      <c r="R89" s="41" t="s">
        <v>51</v>
      </c>
      <c r="S89" s="7" t="s">
        <v>18</v>
      </c>
      <c r="T89" s="12">
        <v>6488.01</v>
      </c>
      <c r="U89" s="12">
        <v>4587.4059999999999</v>
      </c>
      <c r="V89" s="12">
        <v>4587.4059999999999</v>
      </c>
      <c r="W89" s="12">
        <v>4587.4059999999999</v>
      </c>
      <c r="X89" s="12">
        <v>4587.4059999999999</v>
      </c>
      <c r="Y89" s="12">
        <f>SUM(T89:X89)</f>
        <v>24837.633999999998</v>
      </c>
      <c r="Z89" s="2">
        <v>2028</v>
      </c>
    </row>
    <row r="90" spans="1:26" s="3" customFormat="1" ht="33.75" customHeight="1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6"/>
      <c r="R90" s="9" t="s">
        <v>53</v>
      </c>
      <c r="S90" s="7" t="s">
        <v>23</v>
      </c>
      <c r="T90" s="11">
        <v>1</v>
      </c>
      <c r="U90" s="11">
        <v>1</v>
      </c>
      <c r="V90" s="11">
        <v>1</v>
      </c>
      <c r="W90" s="11">
        <v>1</v>
      </c>
      <c r="X90" s="11">
        <v>1</v>
      </c>
      <c r="Y90" s="11">
        <v>1</v>
      </c>
      <c r="Z90" s="2">
        <v>2028</v>
      </c>
    </row>
    <row r="91" spans="1:26" s="3" customFormat="1" ht="28.5" customHeight="1">
      <c r="A91" s="38">
        <v>6</v>
      </c>
      <c r="B91" s="38">
        <v>0</v>
      </c>
      <c r="C91" s="38">
        <v>1</v>
      </c>
      <c r="D91" s="38">
        <v>0</v>
      </c>
      <c r="E91" s="38">
        <v>5</v>
      </c>
      <c r="F91" s="38">
        <v>0</v>
      </c>
      <c r="G91" s="38">
        <v>5</v>
      </c>
      <c r="H91" s="38">
        <v>1</v>
      </c>
      <c r="I91" s="38">
        <v>0</v>
      </c>
      <c r="J91" s="38">
        <v>9</v>
      </c>
      <c r="K91" s="38">
        <v>0</v>
      </c>
      <c r="L91" s="38">
        <v>1</v>
      </c>
      <c r="M91" s="38">
        <v>2</v>
      </c>
      <c r="N91" s="38">
        <v>0</v>
      </c>
      <c r="O91" s="38">
        <v>0</v>
      </c>
      <c r="P91" s="38">
        <v>2</v>
      </c>
      <c r="Q91" s="6">
        <v>0</v>
      </c>
      <c r="R91" s="41" t="s">
        <v>64</v>
      </c>
      <c r="S91" s="7" t="s">
        <v>18</v>
      </c>
      <c r="T91" s="12">
        <v>6325.799</v>
      </c>
      <c r="U91" s="12">
        <v>8090.1030000000001</v>
      </c>
      <c r="V91" s="12">
        <v>8090.1030000000001</v>
      </c>
      <c r="W91" s="12">
        <v>8090.1030000000001</v>
      </c>
      <c r="X91" s="12">
        <v>8090.1030000000001</v>
      </c>
      <c r="Y91" s="12">
        <f>SUM(T91:X91)</f>
        <v>38686.211000000003</v>
      </c>
      <c r="Z91" s="2">
        <v>2028</v>
      </c>
    </row>
    <row r="92" spans="1:26" s="3" customFormat="1" ht="31.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6"/>
      <c r="R92" s="9" t="s">
        <v>65</v>
      </c>
      <c r="S92" s="7" t="s">
        <v>23</v>
      </c>
      <c r="T92" s="11">
        <v>1</v>
      </c>
      <c r="U92" s="11">
        <v>1</v>
      </c>
      <c r="V92" s="11">
        <v>1</v>
      </c>
      <c r="W92" s="11">
        <v>1</v>
      </c>
      <c r="X92" s="11">
        <v>1</v>
      </c>
      <c r="Y92" s="11">
        <v>1</v>
      </c>
      <c r="Z92" s="2">
        <v>2028</v>
      </c>
    </row>
    <row r="93" spans="1:26" s="3" customFormat="1">
      <c r="A93" s="38">
        <v>6</v>
      </c>
      <c r="B93" s="38">
        <v>0</v>
      </c>
      <c r="C93" s="38">
        <v>1</v>
      </c>
      <c r="D93" s="38">
        <v>0</v>
      </c>
      <c r="E93" s="38">
        <v>5</v>
      </c>
      <c r="F93" s="38">
        <v>0</v>
      </c>
      <c r="G93" s="38">
        <v>5</v>
      </c>
      <c r="H93" s="38">
        <v>1</v>
      </c>
      <c r="I93" s="38">
        <v>0</v>
      </c>
      <c r="J93" s="38">
        <v>9</v>
      </c>
      <c r="K93" s="38">
        <v>0</v>
      </c>
      <c r="L93" s="38">
        <v>1</v>
      </c>
      <c r="M93" s="38">
        <v>2</v>
      </c>
      <c r="N93" s="38">
        <v>0</v>
      </c>
      <c r="O93" s="38">
        <v>0</v>
      </c>
      <c r="P93" s="38">
        <v>3</v>
      </c>
      <c r="Q93" s="6">
        <v>0</v>
      </c>
      <c r="R93" s="9" t="s">
        <v>66</v>
      </c>
      <c r="S93" s="7" t="s">
        <v>18</v>
      </c>
      <c r="T93" s="12">
        <v>9398.9709999999995</v>
      </c>
      <c r="U93" s="12">
        <v>12044.927</v>
      </c>
      <c r="V93" s="12">
        <v>12044.927</v>
      </c>
      <c r="W93" s="12">
        <v>12044.927</v>
      </c>
      <c r="X93" s="12">
        <v>12044.927</v>
      </c>
      <c r="Y93" s="12">
        <f>SUM(T93:X93)</f>
        <v>57578.678999999989</v>
      </c>
      <c r="Z93" s="2">
        <v>2028</v>
      </c>
    </row>
    <row r="94" spans="1:26" s="3" customFormat="1" ht="19.5" customHeight="1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6"/>
      <c r="R94" s="9" t="s">
        <v>67</v>
      </c>
      <c r="S94" s="7" t="s">
        <v>23</v>
      </c>
      <c r="T94" s="11">
        <v>1</v>
      </c>
      <c r="U94" s="11">
        <v>1</v>
      </c>
      <c r="V94" s="11">
        <v>1</v>
      </c>
      <c r="W94" s="11">
        <v>1</v>
      </c>
      <c r="X94" s="11">
        <v>1</v>
      </c>
      <c r="Y94" s="11">
        <v>1</v>
      </c>
      <c r="Z94" s="2">
        <v>2028</v>
      </c>
    </row>
    <row r="95" spans="1:26">
      <c r="Z95" s="16" t="s">
        <v>102</v>
      </c>
    </row>
  </sheetData>
  <mergeCells count="22">
    <mergeCell ref="S2:Z2"/>
    <mergeCell ref="T5:Z5"/>
    <mergeCell ref="A8:Z8"/>
    <mergeCell ref="A9:Z9"/>
    <mergeCell ref="A10:Z10"/>
    <mergeCell ref="V4:Z4"/>
    <mergeCell ref="V3:Z3"/>
    <mergeCell ref="V6:Z6"/>
    <mergeCell ref="V7:Z7"/>
    <mergeCell ref="A11:Z11"/>
    <mergeCell ref="A12:Z12"/>
    <mergeCell ref="I15:Z15"/>
    <mergeCell ref="I16:Z16"/>
    <mergeCell ref="A17:Q17"/>
    <mergeCell ref="R17:R19"/>
    <mergeCell ref="S17:S19"/>
    <mergeCell ref="Y17:Z18"/>
    <mergeCell ref="A18:C19"/>
    <mergeCell ref="D18:E19"/>
    <mergeCell ref="F18:G19"/>
    <mergeCell ref="H18:Q19"/>
    <mergeCell ref="T17:X18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Специалист</dc:creator>
  <dc:description/>
  <cp:lastModifiedBy>Специалист</cp:lastModifiedBy>
  <cp:revision>7</cp:revision>
  <cp:lastPrinted>2024-07-04T09:55:37Z</cp:lastPrinted>
  <dcterms:created xsi:type="dcterms:W3CDTF">2022-07-01T09:58:21Z</dcterms:created>
  <dcterms:modified xsi:type="dcterms:W3CDTF">2024-07-09T08:58:12Z</dcterms:modified>
  <dc:language>ru-RU</dc:language>
</cp:coreProperties>
</file>