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Table1" sheetId="1" r:id="rId1"/>
    <sheet name="Лист1" sheetId="2" r:id="rId2"/>
  </sheets>
  <definedNames>
    <definedName name="Excel_BuiltIn_Print_Area_1">'Table1'!$A$2:$AJ$41</definedName>
    <definedName name="_xlnm.Print_Area" localSheetId="0">'Table1'!$A$1:$AJ$64</definedName>
  </definedNames>
  <calcPr fullCalcOnLoad="1"/>
</workbook>
</file>

<file path=xl/sharedStrings.xml><?xml version="1.0" encoding="utf-8"?>
<sst xmlns="http://schemas.openxmlformats.org/spreadsheetml/2006/main" count="154" uniqueCount="84">
  <si>
    <t>Раздел</t>
  </si>
  <si>
    <t>Подраздел</t>
  </si>
  <si>
    <t>Классификация целевой статьи расхода бюджета</t>
  </si>
  <si>
    <t>Вид расходов</t>
  </si>
  <si>
    <t>Дополнительный аналитический код</t>
  </si>
  <si>
    <t>Цели программы, задачи  подпрограммы, мероприятия подпрограммы, административные мероприятия  и их показатели</t>
  </si>
  <si>
    <t>Единица  измерения</t>
  </si>
  <si>
    <t>Целевое (суммарное) значение показателя</t>
  </si>
  <si>
    <t>Код администратора государственной программы</t>
  </si>
  <si>
    <t>ГП</t>
  </si>
  <si>
    <t>ППГПa</t>
  </si>
  <si>
    <t>Цель</t>
  </si>
  <si>
    <t>Задача</t>
  </si>
  <si>
    <t>Мероприятие</t>
  </si>
  <si>
    <t>Показатель</t>
  </si>
  <si>
    <t>Значение</t>
  </si>
  <si>
    <t>Год достижения</t>
  </si>
  <si>
    <t>тыс.рублей</t>
  </si>
  <si>
    <t>-</t>
  </si>
  <si>
    <t>%</t>
  </si>
  <si>
    <t>тыс. рублей</t>
  </si>
  <si>
    <t>единиц</t>
  </si>
  <si>
    <t>Показатель 1 "Количество выпусков СМИ в течение года"</t>
  </si>
  <si>
    <t>знаков</t>
  </si>
  <si>
    <t>S</t>
  </si>
  <si>
    <t>Принятые обозначения и сокращения:</t>
  </si>
  <si>
    <t>Задачи Подпрограммы</t>
  </si>
  <si>
    <t>По годам реализации Муниципальной программы</t>
  </si>
  <si>
    <t>Всего, тыс. рублей</t>
  </si>
  <si>
    <t>Всего муниципальная программа:</t>
  </si>
  <si>
    <t>Годы реализации муниципальной программы</t>
  </si>
  <si>
    <t>2024 год</t>
  </si>
  <si>
    <t>2025 год</t>
  </si>
  <si>
    <t xml:space="preserve">1.Программа -муниципальная программа. </t>
  </si>
  <si>
    <t>"Содействие развитию гражданского общества Конаковского муниципального округа Тверской области" на 2024-2028 годы</t>
  </si>
  <si>
    <t xml:space="preserve"> Приложение 1 к муниципальной  программе 
 "Содействие развитию гражданского общества Конаковского муниципального округа Тверской области" на 2024-2028 годы</t>
  </si>
  <si>
    <t>Администратор муниципальной программы - муниципальное казенное учреждение «Организация бухгалтерского и планово-экономического обслуживания» муниципального образования «Конаковский район» Тверской области</t>
  </si>
  <si>
    <t>Муниципальная программа "Содействие развитию гражданского общества Конаковского муниципального округа Тверской области" на 2024-2028 годы</t>
  </si>
  <si>
    <t>2026 год</t>
  </si>
  <si>
    <t>2027 год</t>
  </si>
  <si>
    <t>2028 год</t>
  </si>
  <si>
    <t>Показатель 2 "Количество граждан, удостоенных звания "Почетный гражданин"</t>
  </si>
  <si>
    <t>Показатель 1 "Количество редакций газет, которым предоставлена субсидия на финансирование расходов, связанных с их уставной деятельностью"</t>
  </si>
  <si>
    <t>Мероприятие 1.001 "Осуществление ежегодной денежной выплаты гражданам, удостоенным звания "Почетный гражданин"</t>
  </si>
  <si>
    <t>Показатель1 "Количество граждан, удостоенных звания "Почетный гражданин", получивших выплату из бюджета Конаковского муниципального округа"</t>
  </si>
  <si>
    <t>Показатель 1 "Общий годовой тираж (4 A3) газет, редакциям которых представлена субсидия на поддержку"</t>
  </si>
  <si>
    <t>Показатель 2 "Количество полос А3 в газетах, редакциям которых представлена субсидия на поддержку"</t>
  </si>
  <si>
    <t>Показатель 1 "Количество общественных объединений, получивших субсидию из бюджета Конаковского муниципального округа"</t>
  </si>
  <si>
    <t>Показатель 1 "Доля общественных объединений инвалидов, ветеранов войны, труда, военной службы, воинов-интернационалистов, получивших субсидию из бюджета Конаковского муниципального округа"</t>
  </si>
  <si>
    <t xml:space="preserve">Мероприятия 1.002 "Расходы на оказание финансовой поддержки общественным объединениям инвалидов, ветеранов войны, труда, военной службы, воинов-интернационалистов" </t>
  </si>
  <si>
    <t xml:space="preserve">Характеристика  муниципальной программы </t>
  </si>
  <si>
    <t>Показатель 1 "Количество общественных объединений инвалидов, ветеранов войны, труда, военной службы, воинов-интернационалистов, ежегодно получающих финансовую поддержку"</t>
  </si>
  <si>
    <t>Показатель 1 "Количество редакций газет, которым ежегодно предоставляется субсидия на финансирование расходов, связанных с их уставной деятельностью"</t>
  </si>
  <si>
    <t>Цель 1 "Содействие развитию институтов гражданского общества в Конаковском муниципальном округе"</t>
  </si>
  <si>
    <t>Цель 2 "Обеспечение информационной открытости органов местного самоуправления Конаковского муниципального округа"</t>
  </si>
  <si>
    <t>Подпрограмма 1 «Поддержка общественного сектора и обеспечение информационной открытости органов местного самоуправления Конаковского муниципального округа"</t>
  </si>
  <si>
    <t>Задача 1 "Содействие развитию институтов гражданского общества в Конаковском муниципальном округе"</t>
  </si>
  <si>
    <t xml:space="preserve">Мероприятие 2.002 "Размещение в средствах массовой информации материалов, освещающих деятельность Администрации Конаковского муниципального округа" </t>
  </si>
  <si>
    <t>Задача 2 "Информирование населения о деятельности  органов местного самоуправления и основных направлениях социально-экономического развития Конаковского муниципального округа через электронные и печатные средства массовой информации"</t>
  </si>
  <si>
    <t xml:space="preserve">Мероприятие 2.003 «Реализация расходных обязательств по поддержке редакций газет за счет средств областного бюджета» </t>
  </si>
  <si>
    <t xml:space="preserve">Мероприятие 2.001 «Реализация расходных обязательств по поддержке редакций газет за счет средств местного бюджета» </t>
  </si>
  <si>
    <t xml:space="preserve">Мероприятие 2.004 «Реализация расходных обязательств по развитию материально-технической базы редакций газет за счет средств местного бюджета» </t>
  </si>
  <si>
    <t>Показатель 1 "Количество объектов, приобретенных для улучшения материально-технической базы редакций газет"</t>
  </si>
  <si>
    <t xml:space="preserve">Мероприятие 3.001 «Реализация программ поддержки местных инициатив в Конаковском муниципальном округе (Спортивная площадка в МБОУ СОШ №1 п.Редкино)» </t>
  </si>
  <si>
    <t xml:space="preserve">Мероприятие 3.002 «Реализация программ поддержки местных инициатив в Тверской области (Спортивная площадка в МБОУ СОШ №1 п.Редкино)» </t>
  </si>
  <si>
    <t xml:space="preserve">Приложение №5
к Постановлению Администрации
Конаковского муниципального округа Тверской области
от  _____._____.20_____  № ________
</t>
  </si>
  <si>
    <t>Показатель 1 «Количество проектов, реализованных в Конаковском муниципальном округе в рамках субсидии, предоставленной для поддержки местных инициатив - спортивная площадка в МБОУ СОШ №1 п.Редкино"</t>
  </si>
  <si>
    <t>Показатель 1 «Количество проектов, реализованных в Конаковском муниципальном округе в рамках субсидии, предоставленной для поддержки местных инициатив - спортивная площадка в МБОУ СОШ №2 п.Редкино"</t>
  </si>
  <si>
    <t>Цель 3 "Реализация программ поддержки местных инициатив в Конаковском муниципальном округе"</t>
  </si>
  <si>
    <t>Показатель 1 «Количество проектов, реализованных в Конаковском муниципальном округе в рамках субсидии, предоставленной для поддержки местных инициатив»</t>
  </si>
  <si>
    <t>Показатель 1 "Количество проектов, реализованных в Конаковском муниципальном округе в рамках субсидии, предоставленной для поддержки местных инициатив"</t>
  </si>
  <si>
    <t>Задача 3 "Содействие развитию проектов поддержки местных инициатив"</t>
  </si>
  <si>
    <t>».</t>
  </si>
  <si>
    <t xml:space="preserve">Мероприятие 3.005 «Реализация программ поддержки местных инициатив в Конаковском муниципальном округе (Спортивная площадка в МБОУ СОШ №2 п.Редкино)» </t>
  </si>
  <si>
    <t xml:space="preserve">Мероприятие 3.006 «Реализация программ поддержки местных инициатив в Тверской области (Спортивная площадка в МБОУ СОШ №2 п.Редкино)» </t>
  </si>
  <si>
    <t>Исполнители муниципальной программы - Служба протокола Администрации Конаковского муниципального округа, МКУ ЦМП «Иволга», Отдел молодежной политики, культуры и спорта Администрации Конаковского муниципального округа, Управление образования Администрации Конаковского муниципального округа</t>
  </si>
  <si>
    <t>Показатель 1 "Количество электронных и печатных средств массовой информации, регулярно освещающих деятельность Администрации Конаковского муниципального округа, территорией распространения которых является Тверская область"</t>
  </si>
  <si>
    <t xml:space="preserve">Мероприятие 3.003 «Реализация программ поддержки местных инициатив в Конаковском муниципальном округе (Приобретение музыкального оборудования (цифровое пианино, классическая гитара, балалайка - 3 шт., пианино акустическое - 4 шт., домра - 7 шт.) для МБУ ДО Хоровая школа мальчиков и юношей г.Конаково)» </t>
  </si>
  <si>
    <t>Показатель 1 «Количество проектов, реализованных в Конаковском муниципальном округе в рамках субсидии, предоставленной для поддержки местных инициатив - приобретение музыкального оборудования (цифровое пианино, классическая гитара, балалайка - 3 шт., пианино акустическое - 4 шт., домра - 7 шт.) для МБУ ДО Хоровая школа мальчиков и юношей г.Конаково"</t>
  </si>
  <si>
    <t xml:space="preserve">Мероприятие 3.004 «Реализация программ поддержки местных инициатив в Тверской области (Приобретение музыкального оборудования (цифровое пианино, классическая гитара, балалайка - 3 шт., пианино акустическое - 4 шт., домра - 7 шт.) для МБУ ДО Хоровая школа мальчиков и юношей г.Конаково)» </t>
  </si>
  <si>
    <t xml:space="preserve">Мероприятие 3.007 «Реализация программ поддержки местных инициатив в Конаковском муниципальном округе (Приобретение акустической системы для МКУ "Ручьевской СДК" Конаковского муниципального округа)» </t>
  </si>
  <si>
    <t xml:space="preserve">Показатель 1 «Количество проектов, реализованных в Конаковском муниципальном округе в рамках субсидии, предоставленной для поддержки местных инициатив - приобретение акустической системы для МКУ "Ручьевской СДК" Конаковского муниципального округа» </t>
  </si>
  <si>
    <t xml:space="preserve">Мероприятие 3.008 «Реализация программ поддержки местных инициатив в Тверской области (Приобретение акустической системы для МКУ "Ручьевской СДК" Конаковского муниципального округа)» </t>
  </si>
  <si>
    <t>Главный Администратор муниципальной программы  - Администрация Конаковского муниципального округа Тверской области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</si>
</sst>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_-* #,##0.00&quot;р.&quot;_-;\-* #,##0.00&quot;р.&quot;_-;_-* \-??&quot;р.&quot;_-;_-@_-"/>
    <numFmt numFmtId="175" formatCode="_-* #,##0_р_._-;\-* #,##0_р_._-;_-* \-_р_._-;_-@_-"/>
    <numFmt numFmtId="176" formatCode="_-* #,##0.00_р_._-;\-* #,##0.00_р_._-;_-* \-??_р_._-;_-@_-"/>
    <numFmt numFmtId="177" formatCode="#,##0.000;[Red]#,##0.000"/>
    <numFmt numFmtId="178" formatCode="#,##0.00;[Red]#,##0.00"/>
    <numFmt numFmtId="179" formatCode="#,##0.000"/>
    <numFmt numFmtId="180" formatCode="#,##0;[Red]#,##0"/>
    <numFmt numFmtId="181" formatCode="#,##0.0;[Red]#,##0.0"/>
    <numFmt numFmtId="182" formatCode="0.000;[Red]0.000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_-* #,##0.000_р_._-;\-* #,##0.000_р_._-;_-* \-??_р_._-;_-@_-"/>
    <numFmt numFmtId="189" formatCode="_-* #,##0.000\ _₽_-;\-* #,##0.000\ _₽_-;_-* &quot;-&quot;???\ _₽_-;_-@_-"/>
    <numFmt numFmtId="190" formatCode="_-* #,##0.000_р_._-;\-* #,##0.000_р_._-;_-* &quot;-&quot;???_р_._-;_-@_-"/>
    <numFmt numFmtId="191" formatCode="0.0"/>
    <numFmt numFmtId="192" formatCode="0.0000"/>
  </numFmts>
  <fonts count="55">
    <font>
      <sz val="10"/>
      <color indexed="8"/>
      <name val="Arial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5"/>
      <color indexed="56"/>
      <name val="Calibri"/>
      <family val="2"/>
    </font>
    <font>
      <sz val="7.95"/>
      <color indexed="8"/>
      <name val="Times New Roman"/>
      <family val="1"/>
    </font>
    <font>
      <sz val="10"/>
      <color indexed="8"/>
      <name val="Times New Roman"/>
      <family val="1"/>
    </font>
    <font>
      <sz val="9.95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7.95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.95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" fillId="0" borderId="1" applyNumberFormat="0" applyFill="0" applyProtection="0">
      <alignment vertical="top" wrapText="1"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41" fillId="0" borderId="0" applyNumberFormat="0" applyFill="0" applyBorder="0" applyAlignment="0" applyProtection="0"/>
    <xf numFmtId="174" fontId="0" fillId="0" borderId="0" applyFill="0" applyBorder="0" applyProtection="0">
      <alignment vertical="top" wrapText="1"/>
    </xf>
    <xf numFmtId="42" fontId="1" fillId="0" borderId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Protection="0">
      <alignment vertical="top" wrapText="1"/>
    </xf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176" fontId="0" fillId="0" borderId="0" applyFill="0" applyBorder="0" applyProtection="0">
      <alignment vertical="top" wrapText="1"/>
    </xf>
    <xf numFmtId="175" fontId="0" fillId="0" borderId="0" applyFill="0" applyBorder="0" applyProtection="0">
      <alignment vertical="top" wrapText="1"/>
    </xf>
    <xf numFmtId="0" fontId="54" fillId="32" borderId="0" applyNumberFormat="0" applyBorder="0" applyAlignment="0" applyProtection="0"/>
  </cellStyleXfs>
  <cellXfs count="96">
    <xf numFmtId="0" fontId="0" fillId="0" borderId="0" xfId="0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/>
    </xf>
    <xf numFmtId="173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4" fillId="0" borderId="11" xfId="58" applyNumberFormat="1" applyFont="1" applyFill="1" applyBorder="1" applyAlignment="1" applyProtection="1">
      <alignment horizontal="center" vertical="center" wrapText="1"/>
      <protection/>
    </xf>
    <xf numFmtId="0" fontId="6" fillId="0" borderId="11" xfId="44" applyNumberFormat="1" applyFont="1" applyFill="1" applyBorder="1" applyAlignment="1" applyProtection="1">
      <alignment horizontal="center" vertical="center" wrapText="1"/>
      <protection/>
    </xf>
    <xf numFmtId="0" fontId="5" fillId="0" borderId="11" xfId="61" applyNumberFormat="1" applyFont="1" applyFill="1" applyBorder="1" applyAlignment="1" applyProtection="1">
      <alignment horizontal="center" vertical="center" wrapText="1"/>
      <protection/>
    </xf>
    <xf numFmtId="0" fontId="5" fillId="0" borderId="12" xfId="61" applyNumberFormat="1" applyFont="1" applyFill="1" applyBorder="1" applyAlignment="1" applyProtection="1">
      <alignment horizontal="center" vertical="center" wrapText="1"/>
      <protection/>
    </xf>
    <xf numFmtId="0" fontId="5" fillId="0" borderId="13" xfId="61" applyNumberFormat="1" applyFont="1" applyFill="1" applyBorder="1" applyAlignment="1" applyProtection="1">
      <alignment horizontal="center" vertical="center" wrapText="1"/>
      <protection/>
    </xf>
    <xf numFmtId="0" fontId="5" fillId="0" borderId="14" xfId="61" applyNumberFormat="1" applyFont="1" applyFill="1" applyBorder="1" applyAlignment="1" applyProtection="1">
      <alignment horizontal="center" vertical="center" wrapText="1"/>
      <protection/>
    </xf>
    <xf numFmtId="0" fontId="5" fillId="0" borderId="15" xfId="61" applyNumberFormat="1" applyFont="1" applyFill="1" applyBorder="1" applyAlignment="1" applyProtection="1">
      <alignment horizontal="center" vertical="center" wrapText="1"/>
      <protection/>
    </xf>
    <xf numFmtId="0" fontId="6" fillId="0" borderId="16" xfId="44" applyNumberFormat="1" applyFont="1" applyFill="1" applyBorder="1" applyAlignment="1" applyProtection="1">
      <alignment horizontal="center" vertical="center" wrapText="1"/>
      <protection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189" fontId="7" fillId="0" borderId="17" xfId="0" applyNumberFormat="1" applyFont="1" applyBorder="1" applyAlignment="1">
      <alignment horizontal="center" vertical="center" wrapText="1"/>
    </xf>
    <xf numFmtId="0" fontId="11" fillId="0" borderId="11" xfId="58" applyNumberFormat="1" applyFont="1" applyFill="1" applyBorder="1" applyAlignment="1" applyProtection="1">
      <alignment horizontal="center" vertical="center" wrapText="1"/>
      <protection/>
    </xf>
    <xf numFmtId="0" fontId="13" fillId="0" borderId="11" xfId="62" applyNumberFormat="1" applyFont="1" applyFill="1" applyBorder="1" applyAlignment="1" applyProtection="1">
      <alignment vertical="center" wrapText="1"/>
      <protection/>
    </xf>
    <xf numFmtId="0" fontId="12" fillId="0" borderId="11" xfId="61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right" vertical="center" wrapText="1"/>
    </xf>
    <xf numFmtId="0" fontId="15" fillId="0" borderId="11" xfId="62" applyNumberFormat="1" applyFont="1" applyFill="1" applyBorder="1" applyAlignment="1" applyProtection="1">
      <alignment vertical="center" wrapText="1"/>
      <protection/>
    </xf>
    <xf numFmtId="172" fontId="14" fillId="0" borderId="12" xfId="0" applyNumberFormat="1" applyFont="1" applyFill="1" applyBorder="1" applyAlignment="1">
      <alignment horizontal="center" vertical="center" wrapText="1"/>
    </xf>
    <xf numFmtId="188" fontId="5" fillId="0" borderId="17" xfId="61" applyNumberFormat="1" applyFont="1" applyBorder="1">
      <alignment vertical="top" wrapText="1"/>
    </xf>
    <xf numFmtId="188" fontId="5" fillId="0" borderId="16" xfId="61" applyNumberFormat="1" applyFont="1" applyBorder="1">
      <alignment vertical="top" wrapText="1"/>
    </xf>
    <xf numFmtId="0" fontId="2" fillId="0" borderId="0" xfId="0" applyFont="1" applyFill="1" applyAlignment="1">
      <alignment horizontal="left" vertical="center" wrapText="1"/>
    </xf>
    <xf numFmtId="0" fontId="5" fillId="0" borderId="16" xfId="61" applyNumberFormat="1" applyFont="1" applyFill="1" applyBorder="1" applyAlignment="1" applyProtection="1">
      <alignment horizontal="center" vertical="center" wrapText="1"/>
      <protection/>
    </xf>
    <xf numFmtId="183" fontId="14" fillId="0" borderId="12" xfId="0" applyNumberFormat="1" applyFont="1" applyFill="1" applyBorder="1" applyAlignment="1">
      <alignment horizontal="right" vertical="center" wrapText="1"/>
    </xf>
    <xf numFmtId="3" fontId="14" fillId="0" borderId="12" xfId="0" applyNumberFormat="1" applyFont="1" applyFill="1" applyBorder="1" applyAlignment="1">
      <alignment horizontal="right" vertical="center" wrapText="1"/>
    </xf>
    <xf numFmtId="3" fontId="14" fillId="0" borderId="15" xfId="0" applyNumberFormat="1" applyFont="1" applyFill="1" applyBorder="1" applyAlignment="1">
      <alignment horizontal="center" vertical="center" wrapText="1"/>
    </xf>
    <xf numFmtId="179" fontId="12" fillId="0" borderId="12" xfId="62" applyNumberFormat="1" applyFont="1" applyFill="1" applyBorder="1" applyAlignment="1" applyProtection="1">
      <alignment vertical="center" wrapText="1"/>
      <protection/>
    </xf>
    <xf numFmtId="3" fontId="12" fillId="0" borderId="18" xfId="62" applyNumberFormat="1" applyFont="1" applyFill="1" applyBorder="1" applyAlignment="1" applyProtection="1">
      <alignment vertical="center" wrapText="1"/>
      <protection/>
    </xf>
    <xf numFmtId="0" fontId="6" fillId="0" borderId="19" xfId="44" applyNumberFormat="1" applyFont="1" applyFill="1" applyBorder="1" applyAlignment="1" applyProtection="1">
      <alignment horizontal="center" vertical="center" wrapText="1"/>
      <protection/>
    </xf>
    <xf numFmtId="0" fontId="13" fillId="0" borderId="12" xfId="62" applyNumberFormat="1" applyFont="1" applyFill="1" applyBorder="1" applyAlignment="1" applyProtection="1">
      <alignment vertical="center" wrapText="1"/>
      <protection/>
    </xf>
    <xf numFmtId="0" fontId="13" fillId="0" borderId="16" xfId="62" applyNumberFormat="1" applyFont="1" applyFill="1" applyBorder="1" applyAlignment="1" applyProtection="1">
      <alignment vertical="center" wrapText="1"/>
      <protection/>
    </xf>
    <xf numFmtId="0" fontId="12" fillId="0" borderId="12" xfId="61" applyNumberFormat="1" applyFont="1" applyFill="1" applyBorder="1" applyAlignment="1" applyProtection="1">
      <alignment horizontal="center" vertical="center" wrapText="1"/>
      <protection/>
    </xf>
    <xf numFmtId="179" fontId="14" fillId="0" borderId="12" xfId="0" applyNumberFormat="1" applyFont="1" applyFill="1" applyBorder="1" applyAlignment="1">
      <alignment horizontal="right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top" wrapText="1"/>
    </xf>
    <xf numFmtId="3" fontId="12" fillId="0" borderId="16" xfId="62" applyNumberFormat="1" applyFont="1" applyFill="1" applyBorder="1" applyAlignment="1" applyProtection="1">
      <alignment vertical="center" wrapText="1"/>
      <protection/>
    </xf>
    <xf numFmtId="3" fontId="14" fillId="0" borderId="16" xfId="0" applyNumberFormat="1" applyFont="1" applyFill="1" applyBorder="1" applyAlignment="1">
      <alignment horizontal="right" vertical="center" wrapText="1"/>
    </xf>
    <xf numFmtId="0" fontId="12" fillId="0" borderId="16" xfId="0" applyFont="1" applyFill="1" applyBorder="1" applyAlignment="1">
      <alignment horizontal="center" vertical="center" wrapText="1"/>
    </xf>
    <xf numFmtId="183" fontId="12" fillId="0" borderId="12" xfId="0" applyNumberFormat="1" applyFont="1" applyFill="1" applyBorder="1" applyAlignment="1">
      <alignment horizontal="right" vertical="center" wrapText="1"/>
    </xf>
    <xf numFmtId="179" fontId="12" fillId="0" borderId="11" xfId="62" applyNumberFormat="1" applyFont="1" applyFill="1" applyBorder="1" applyAlignment="1" applyProtection="1">
      <alignment vertical="center" wrapText="1"/>
      <protection/>
    </xf>
    <xf numFmtId="0" fontId="10" fillId="0" borderId="0" xfId="0" applyFont="1" applyFill="1" applyAlignment="1">
      <alignment vertical="top" wrapText="1"/>
    </xf>
    <xf numFmtId="0" fontId="10" fillId="0" borderId="0" xfId="0" applyFont="1" applyFill="1" applyAlignment="1">
      <alignment horizontal="center" vertical="top" wrapText="1"/>
    </xf>
    <xf numFmtId="172" fontId="10" fillId="0" borderId="0" xfId="0" applyNumberFormat="1" applyFont="1" applyFill="1" applyAlignment="1">
      <alignment horizontal="right" vertical="center" wrapText="1"/>
    </xf>
    <xf numFmtId="0" fontId="10" fillId="0" borderId="0" xfId="0" applyFont="1" applyFill="1" applyAlignment="1">
      <alignment horizontal="center" vertical="center" wrapText="1"/>
    </xf>
    <xf numFmtId="0" fontId="4" fillId="0" borderId="12" xfId="58" applyNumberFormat="1" applyFont="1" applyFill="1" applyBorder="1" applyAlignment="1" applyProtection="1">
      <alignment horizontal="center" vertical="center" wrapText="1"/>
      <protection/>
    </xf>
    <xf numFmtId="172" fontId="12" fillId="0" borderId="11" xfId="58" applyNumberFormat="1" applyFont="1" applyFill="1" applyBorder="1" applyAlignment="1" applyProtection="1">
      <alignment horizontal="right" vertical="center" wrapText="1"/>
      <protection/>
    </xf>
    <xf numFmtId="0" fontId="5" fillId="0" borderId="16" xfId="0" applyFont="1" applyFill="1" applyBorder="1" applyAlignment="1">
      <alignment vertical="center" wrapText="1"/>
    </xf>
    <xf numFmtId="0" fontId="6" fillId="0" borderId="14" xfId="44" applyNumberFormat="1" applyFont="1" applyFill="1" applyBorder="1" applyAlignment="1" applyProtection="1">
      <alignment horizontal="center" vertical="center" wrapText="1"/>
      <protection/>
    </xf>
    <xf numFmtId="179" fontId="14" fillId="0" borderId="11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172" fontId="1" fillId="0" borderId="0" xfId="0" applyNumberFormat="1" applyFont="1" applyFill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7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6" fillId="33" borderId="16" xfId="44" applyNumberFormat="1" applyFont="1" applyFill="1" applyBorder="1" applyAlignment="1" applyProtection="1">
      <alignment horizontal="center" vertical="center" wrapText="1"/>
      <protection/>
    </xf>
    <xf numFmtId="0" fontId="5" fillId="33" borderId="14" xfId="61" applyNumberFormat="1" applyFont="1" applyFill="1" applyBorder="1" applyAlignment="1" applyProtection="1">
      <alignment horizontal="center" vertical="center" wrapText="1"/>
      <protection/>
    </xf>
    <xf numFmtId="0" fontId="6" fillId="4" borderId="16" xfId="44" applyNumberFormat="1" applyFont="1" applyFill="1" applyBorder="1" applyAlignment="1" applyProtection="1">
      <alignment horizontal="center" vertical="center" wrapText="1"/>
      <protection/>
    </xf>
    <xf numFmtId="0" fontId="5" fillId="4" borderId="14" xfId="61" applyNumberFormat="1" applyFont="1" applyFill="1" applyBorder="1" applyAlignment="1" applyProtection="1">
      <alignment horizontal="center" vertical="center" wrapText="1"/>
      <protection/>
    </xf>
    <xf numFmtId="0" fontId="6" fillId="3" borderId="16" xfId="44" applyNumberFormat="1" applyFont="1" applyFill="1" applyBorder="1" applyAlignment="1" applyProtection="1">
      <alignment horizontal="center" vertical="center" wrapText="1"/>
      <protection/>
    </xf>
    <xf numFmtId="0" fontId="5" fillId="3" borderId="14" xfId="61" applyNumberFormat="1" applyFont="1" applyFill="1" applyBorder="1" applyAlignment="1" applyProtection="1">
      <alignment horizontal="center" vertical="center" wrapText="1"/>
      <protection/>
    </xf>
    <xf numFmtId="0" fontId="6" fillId="7" borderId="16" xfId="44" applyNumberFormat="1" applyFont="1" applyFill="1" applyBorder="1" applyAlignment="1" applyProtection="1">
      <alignment horizontal="center" vertical="center" wrapText="1"/>
      <protection/>
    </xf>
    <xf numFmtId="0" fontId="5" fillId="7" borderId="14" xfId="61" applyNumberFormat="1" applyFont="1" applyFill="1" applyBorder="1" applyAlignment="1" applyProtection="1">
      <alignment horizontal="center" vertical="center" wrapText="1"/>
      <protection/>
    </xf>
    <xf numFmtId="3" fontId="14" fillId="0" borderId="1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6" fillId="7" borderId="19" xfId="44" applyNumberFormat="1" applyFont="1" applyFill="1" applyBorder="1" applyAlignment="1" applyProtection="1">
      <alignment horizontal="center" vertical="center" wrapText="1"/>
      <protection/>
    </xf>
    <xf numFmtId="0" fontId="5" fillId="7" borderId="15" xfId="61" applyNumberFormat="1" applyFont="1" applyFill="1" applyBorder="1" applyAlignment="1" applyProtection="1">
      <alignment horizontal="center" vertical="center" wrapText="1"/>
      <protection/>
    </xf>
    <xf numFmtId="0" fontId="5" fillId="7" borderId="16" xfId="61" applyNumberFormat="1" applyFont="1" applyFill="1" applyBorder="1" applyAlignment="1" applyProtection="1">
      <alignment horizontal="center" vertical="center" wrapText="1"/>
      <protection/>
    </xf>
    <xf numFmtId="0" fontId="16" fillId="34" borderId="0" xfId="0" applyFont="1" applyFill="1" applyAlignment="1">
      <alignment horizontal="right" vertical="top" wrapText="1"/>
    </xf>
    <xf numFmtId="0" fontId="11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7" fillId="0" borderId="16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Заголовок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59"/>
  <sheetViews>
    <sheetView tabSelected="1" view="pageBreakPreview" zoomScale="106" zoomScaleNormal="95" zoomScaleSheetLayoutView="106" zoomScalePageLayoutView="0" workbookViewId="0" topLeftCell="A2">
      <selection activeCell="A9" sqref="A9:AJ9"/>
    </sheetView>
  </sheetViews>
  <sheetFormatPr defaultColWidth="9.00390625" defaultRowHeight="13.5" customHeight="1"/>
  <cols>
    <col min="1" max="1" width="3.421875" style="1" customWidth="1"/>
    <col min="2" max="3" width="3.7109375" style="1" customWidth="1"/>
    <col min="4" max="6" width="3.421875" style="1" customWidth="1"/>
    <col min="7" max="7" width="4.00390625" style="1" customWidth="1"/>
    <col min="8" max="17" width="3.421875" style="1" customWidth="1"/>
    <col min="18" max="18" width="3.57421875" style="1" customWidth="1"/>
    <col min="19" max="19" width="3.8515625" style="1" customWidth="1"/>
    <col min="20" max="20" width="4.28125" style="1" customWidth="1"/>
    <col min="21" max="27" width="0" style="1" hidden="1" customWidth="1"/>
    <col min="28" max="28" width="53.28125" style="56" customWidth="1"/>
    <col min="29" max="29" width="13.28125" style="57" customWidth="1"/>
    <col min="30" max="30" width="11.421875" style="56" customWidth="1"/>
    <col min="31" max="31" width="11.7109375" style="56" customWidth="1"/>
    <col min="32" max="32" width="12.00390625" style="56" customWidth="1"/>
    <col min="33" max="33" width="11.28125" style="56" customWidth="1"/>
    <col min="34" max="34" width="11.8515625" style="56" customWidth="1"/>
    <col min="35" max="35" width="12.28125" style="58" customWidth="1"/>
    <col min="36" max="36" width="14.8515625" style="59" customWidth="1"/>
    <col min="37" max="16384" width="9.00390625" style="2" customWidth="1"/>
  </cols>
  <sheetData>
    <row r="1" spans="32:36" ht="99" customHeight="1" hidden="1">
      <c r="AF1" s="76" t="s">
        <v>65</v>
      </c>
      <c r="AG1" s="76"/>
      <c r="AH1" s="76"/>
      <c r="AI1" s="76"/>
      <c r="AJ1" s="76"/>
    </row>
    <row r="2" spans="28:36" s="3" customFormat="1" ht="81" customHeight="1">
      <c r="AB2" s="47"/>
      <c r="AC2" s="48"/>
      <c r="AD2" s="47"/>
      <c r="AE2" s="47"/>
      <c r="AF2" s="91" t="s">
        <v>35</v>
      </c>
      <c r="AG2" s="91"/>
      <c r="AH2" s="91"/>
      <c r="AI2" s="91"/>
      <c r="AJ2" s="91"/>
    </row>
    <row r="3" spans="28:36" s="3" customFormat="1" ht="4.5" customHeight="1">
      <c r="AB3" s="47"/>
      <c r="AC3" s="48"/>
      <c r="AD3" s="47"/>
      <c r="AE3" s="47"/>
      <c r="AF3" s="91"/>
      <c r="AG3" s="91"/>
      <c r="AH3" s="91"/>
      <c r="AI3" s="91"/>
      <c r="AJ3" s="91"/>
    </row>
    <row r="4" spans="28:36" s="3" customFormat="1" ht="12.75" customHeight="1">
      <c r="AB4" s="47"/>
      <c r="AC4" s="48"/>
      <c r="AD4" s="47"/>
      <c r="AE4" s="47"/>
      <c r="AF4" s="47"/>
      <c r="AG4" s="47"/>
      <c r="AH4" s="47"/>
      <c r="AI4" s="49"/>
      <c r="AJ4" s="50"/>
    </row>
    <row r="5" spans="1:36" s="3" customFormat="1" ht="15.75" customHeight="1">
      <c r="A5" s="92" t="s">
        <v>50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3"/>
      <c r="AJ5" s="93"/>
    </row>
    <row r="6" spans="1:36" s="3" customFormat="1" ht="16.5" customHeight="1">
      <c r="A6" s="92" t="s">
        <v>34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3"/>
      <c r="AJ6" s="93"/>
    </row>
    <row r="7" spans="1:36" s="3" customFormat="1" ht="33" customHeight="1">
      <c r="A7" s="94" t="s">
        <v>83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3"/>
      <c r="AJ7" s="93"/>
    </row>
    <row r="8" spans="1:59" s="3" customFormat="1" ht="36" customHeight="1">
      <c r="A8" s="80" t="s">
        <v>36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6"/>
      <c r="AY8" s="7"/>
      <c r="AZ8" s="7"/>
      <c r="BA8" s="7"/>
      <c r="BB8" s="7"/>
      <c r="BC8" s="7"/>
      <c r="BD8" s="7"/>
      <c r="BE8" s="7"/>
      <c r="BF8" s="7"/>
      <c r="BG8" s="7"/>
    </row>
    <row r="9" spans="1:59" s="3" customFormat="1" ht="34.5" customHeight="1">
      <c r="A9" s="82" t="s">
        <v>75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</row>
    <row r="10" spans="1:59" s="3" customFormat="1" ht="17.25" customHeight="1">
      <c r="A10" s="28"/>
      <c r="B10" s="28"/>
      <c r="C10" s="28"/>
      <c r="D10" s="28"/>
      <c r="E10" s="28"/>
      <c r="F10" s="28"/>
      <c r="G10" s="28"/>
      <c r="H10" s="90" t="s">
        <v>25</v>
      </c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</row>
    <row r="11" spans="1:59" s="3" customFormat="1" ht="24" customHeight="1">
      <c r="A11" s="28"/>
      <c r="B11" s="28"/>
      <c r="C11" s="28"/>
      <c r="D11" s="28"/>
      <c r="E11" s="28"/>
      <c r="F11" s="28"/>
      <c r="G11" s="28"/>
      <c r="H11" s="90" t="s">
        <v>33</v>
      </c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</row>
    <row r="12" spans="1:36" s="1" customFormat="1" ht="25.5" customHeight="1">
      <c r="A12" s="84" t="s">
        <v>8</v>
      </c>
      <c r="B12" s="85"/>
      <c r="C12" s="86"/>
      <c r="D12" s="79" t="s">
        <v>0</v>
      </c>
      <c r="E12" s="79"/>
      <c r="F12" s="79" t="s">
        <v>1</v>
      </c>
      <c r="G12" s="79"/>
      <c r="H12" s="79" t="s">
        <v>2</v>
      </c>
      <c r="I12" s="79"/>
      <c r="J12" s="79"/>
      <c r="K12" s="79"/>
      <c r="L12" s="79"/>
      <c r="M12" s="79"/>
      <c r="N12" s="79"/>
      <c r="O12" s="79" t="s">
        <v>3</v>
      </c>
      <c r="P12" s="79"/>
      <c r="Q12" s="79"/>
      <c r="R12" s="79" t="s">
        <v>4</v>
      </c>
      <c r="S12" s="79"/>
      <c r="T12" s="79"/>
      <c r="U12" s="79"/>
      <c r="V12" s="79"/>
      <c r="W12" s="79"/>
      <c r="X12" s="79"/>
      <c r="Y12" s="79"/>
      <c r="Z12" s="79"/>
      <c r="AA12" s="79"/>
      <c r="AB12" s="77" t="s">
        <v>5</v>
      </c>
      <c r="AC12" s="77" t="s">
        <v>6</v>
      </c>
      <c r="AD12" s="77" t="s">
        <v>30</v>
      </c>
      <c r="AE12" s="77"/>
      <c r="AF12" s="77"/>
      <c r="AG12" s="77"/>
      <c r="AH12" s="77"/>
      <c r="AI12" s="77" t="s">
        <v>7</v>
      </c>
      <c r="AJ12" s="77"/>
    </row>
    <row r="13" spans="1:36" s="1" customFormat="1" ht="62.25" customHeight="1">
      <c r="A13" s="87"/>
      <c r="B13" s="88"/>
      <c r="C13" s="89"/>
      <c r="D13" s="78"/>
      <c r="E13" s="78"/>
      <c r="F13" s="78"/>
      <c r="G13" s="78"/>
      <c r="H13" s="51"/>
      <c r="I13" s="51"/>
      <c r="J13" s="51"/>
      <c r="K13" s="51"/>
      <c r="L13" s="51"/>
      <c r="M13" s="51"/>
      <c r="N13" s="51"/>
      <c r="O13" s="78"/>
      <c r="P13" s="78"/>
      <c r="Q13" s="78"/>
      <c r="R13" s="78" t="s">
        <v>9</v>
      </c>
      <c r="S13" s="78"/>
      <c r="T13" s="8" t="s">
        <v>10</v>
      </c>
      <c r="U13" s="8" t="s">
        <v>11</v>
      </c>
      <c r="V13" s="8" t="s">
        <v>12</v>
      </c>
      <c r="W13" s="79" t="s">
        <v>13</v>
      </c>
      <c r="X13" s="79"/>
      <c r="Y13" s="79"/>
      <c r="Z13" s="79" t="s">
        <v>14</v>
      </c>
      <c r="AA13" s="79"/>
      <c r="AB13" s="77"/>
      <c r="AC13" s="77"/>
      <c r="AD13" s="19" t="s">
        <v>31</v>
      </c>
      <c r="AE13" s="19" t="s">
        <v>32</v>
      </c>
      <c r="AF13" s="19" t="s">
        <v>38</v>
      </c>
      <c r="AG13" s="19" t="s">
        <v>39</v>
      </c>
      <c r="AH13" s="19" t="s">
        <v>40</v>
      </c>
      <c r="AI13" s="52" t="s">
        <v>15</v>
      </c>
      <c r="AJ13" s="19" t="s">
        <v>16</v>
      </c>
    </row>
    <row r="14" spans="1:36" s="1" customFormat="1" ht="48" customHeight="1">
      <c r="A14" s="53">
        <v>6</v>
      </c>
      <c r="B14" s="53">
        <v>0</v>
      </c>
      <c r="C14" s="53">
        <v>1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54"/>
      <c r="U14" s="9"/>
      <c r="V14" s="9"/>
      <c r="W14" s="9"/>
      <c r="X14" s="9"/>
      <c r="Y14" s="9"/>
      <c r="Z14" s="9"/>
      <c r="AA14" s="9"/>
      <c r="AB14" s="20" t="s">
        <v>37</v>
      </c>
      <c r="AC14" s="21" t="s">
        <v>17</v>
      </c>
      <c r="AD14" s="46">
        <f aca="true" t="shared" si="0" ref="AD14:AI14">AD22</f>
        <v>11899.673000000003</v>
      </c>
      <c r="AE14" s="46">
        <f t="shared" si="0"/>
        <v>3396.98</v>
      </c>
      <c r="AF14" s="46">
        <f t="shared" si="0"/>
        <v>3396.98</v>
      </c>
      <c r="AG14" s="46">
        <f t="shared" si="0"/>
        <v>2540.88</v>
      </c>
      <c r="AH14" s="46">
        <f t="shared" si="0"/>
        <v>2540.88</v>
      </c>
      <c r="AI14" s="46">
        <f t="shared" si="0"/>
        <v>23775.393</v>
      </c>
      <c r="AJ14" s="22">
        <v>2028</v>
      </c>
    </row>
    <row r="15" spans="1:36" s="1" customFormat="1" ht="61.5" customHeight="1">
      <c r="A15" s="53"/>
      <c r="B15" s="53"/>
      <c r="C15" s="53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3"/>
      <c r="U15" s="10"/>
      <c r="V15" s="10"/>
      <c r="W15" s="10"/>
      <c r="X15" s="10"/>
      <c r="Y15" s="10"/>
      <c r="Z15" s="10"/>
      <c r="AA15" s="10"/>
      <c r="AB15" s="20" t="s">
        <v>53</v>
      </c>
      <c r="AC15" s="21" t="s">
        <v>18</v>
      </c>
      <c r="AD15" s="21" t="s">
        <v>18</v>
      </c>
      <c r="AE15" s="21" t="s">
        <v>18</v>
      </c>
      <c r="AF15" s="21" t="s">
        <v>18</v>
      </c>
      <c r="AG15" s="21" t="s">
        <v>18</v>
      </c>
      <c r="AH15" s="21" t="s">
        <v>18</v>
      </c>
      <c r="AI15" s="21" t="s">
        <v>18</v>
      </c>
      <c r="AJ15" s="21" t="s">
        <v>18</v>
      </c>
    </row>
    <row r="16" spans="1:36" s="1" customFormat="1" ht="50.2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3"/>
      <c r="U16" s="10"/>
      <c r="V16" s="10"/>
      <c r="W16" s="10"/>
      <c r="X16" s="10"/>
      <c r="Y16" s="10"/>
      <c r="Z16" s="10"/>
      <c r="AA16" s="10"/>
      <c r="AB16" s="20" t="s">
        <v>47</v>
      </c>
      <c r="AC16" s="25" t="s">
        <v>21</v>
      </c>
      <c r="AD16" s="23">
        <v>2</v>
      </c>
      <c r="AE16" s="23">
        <v>2</v>
      </c>
      <c r="AF16" s="23">
        <v>2</v>
      </c>
      <c r="AG16" s="23">
        <v>2</v>
      </c>
      <c r="AH16" s="23">
        <v>2</v>
      </c>
      <c r="AI16" s="23">
        <v>2</v>
      </c>
      <c r="AJ16" s="22">
        <v>2028</v>
      </c>
    </row>
    <row r="17" spans="1:36" s="1" customFormat="1" ht="30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3"/>
      <c r="U17" s="10"/>
      <c r="V17" s="10"/>
      <c r="W17" s="10"/>
      <c r="X17" s="10"/>
      <c r="Y17" s="10"/>
      <c r="Z17" s="10"/>
      <c r="AA17" s="10"/>
      <c r="AB17" s="20" t="s">
        <v>41</v>
      </c>
      <c r="AC17" s="25" t="s">
        <v>21</v>
      </c>
      <c r="AD17" s="31">
        <v>20</v>
      </c>
      <c r="AE17" s="31">
        <v>20</v>
      </c>
      <c r="AF17" s="31">
        <v>20</v>
      </c>
      <c r="AG17" s="31">
        <v>20</v>
      </c>
      <c r="AH17" s="31">
        <v>20</v>
      </c>
      <c r="AI17" s="31">
        <v>20</v>
      </c>
      <c r="AJ17" s="22">
        <v>2028</v>
      </c>
    </row>
    <row r="18" spans="1:36" s="1" customFormat="1" ht="4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3"/>
      <c r="U18" s="10"/>
      <c r="V18" s="10"/>
      <c r="W18" s="10"/>
      <c r="X18" s="10"/>
      <c r="Y18" s="10"/>
      <c r="Z18" s="10"/>
      <c r="AA18" s="10"/>
      <c r="AB18" s="20" t="s">
        <v>54</v>
      </c>
      <c r="AC18" s="21" t="s">
        <v>18</v>
      </c>
      <c r="AD18" s="21" t="s">
        <v>18</v>
      </c>
      <c r="AE18" s="21" t="s">
        <v>18</v>
      </c>
      <c r="AF18" s="21" t="s">
        <v>18</v>
      </c>
      <c r="AG18" s="21" t="s">
        <v>18</v>
      </c>
      <c r="AH18" s="21" t="s">
        <v>18</v>
      </c>
      <c r="AI18" s="21" t="s">
        <v>18</v>
      </c>
      <c r="AJ18" s="21" t="s">
        <v>18</v>
      </c>
    </row>
    <row r="19" spans="1:36" s="1" customFormat="1" ht="4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3"/>
      <c r="U19" s="10"/>
      <c r="V19" s="10"/>
      <c r="W19" s="10"/>
      <c r="X19" s="10"/>
      <c r="Y19" s="10"/>
      <c r="Z19" s="10"/>
      <c r="AA19" s="10"/>
      <c r="AB19" s="20" t="s">
        <v>42</v>
      </c>
      <c r="AC19" s="25" t="s">
        <v>21</v>
      </c>
      <c r="AD19" s="23">
        <v>1</v>
      </c>
      <c r="AE19" s="23">
        <v>1</v>
      </c>
      <c r="AF19" s="23">
        <v>1</v>
      </c>
      <c r="AG19" s="23">
        <v>1</v>
      </c>
      <c r="AH19" s="23">
        <v>1</v>
      </c>
      <c r="AI19" s="23">
        <v>1</v>
      </c>
      <c r="AJ19" s="22">
        <v>2028</v>
      </c>
    </row>
    <row r="20" spans="1:36" s="1" customFormat="1" ht="30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3"/>
      <c r="U20" s="10"/>
      <c r="V20" s="10"/>
      <c r="W20" s="10"/>
      <c r="X20" s="10"/>
      <c r="Y20" s="10"/>
      <c r="Z20" s="10"/>
      <c r="AA20" s="10"/>
      <c r="AB20" s="20" t="s">
        <v>68</v>
      </c>
      <c r="AC20" s="21" t="s">
        <v>18</v>
      </c>
      <c r="AD20" s="21" t="s">
        <v>18</v>
      </c>
      <c r="AE20" s="21" t="s">
        <v>18</v>
      </c>
      <c r="AF20" s="21" t="s">
        <v>18</v>
      </c>
      <c r="AG20" s="21" t="s">
        <v>18</v>
      </c>
      <c r="AH20" s="21" t="s">
        <v>18</v>
      </c>
      <c r="AI20" s="21" t="s">
        <v>18</v>
      </c>
      <c r="AJ20" s="21" t="s">
        <v>18</v>
      </c>
    </row>
    <row r="21" spans="1:36" s="1" customFormat="1" ht="4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3"/>
      <c r="U21" s="10"/>
      <c r="V21" s="10"/>
      <c r="W21" s="10"/>
      <c r="X21" s="10"/>
      <c r="Y21" s="10"/>
      <c r="Z21" s="10"/>
      <c r="AA21" s="10"/>
      <c r="AB21" s="20" t="s">
        <v>70</v>
      </c>
      <c r="AC21" s="25" t="s">
        <v>21</v>
      </c>
      <c r="AD21" s="23">
        <v>4</v>
      </c>
      <c r="AE21" s="23">
        <v>0</v>
      </c>
      <c r="AF21" s="23">
        <v>0</v>
      </c>
      <c r="AG21" s="23">
        <v>0</v>
      </c>
      <c r="AH21" s="23">
        <v>0</v>
      </c>
      <c r="AI21" s="23">
        <f>SUM(AD21:AH21)</f>
        <v>4</v>
      </c>
      <c r="AJ21" s="22">
        <v>2028</v>
      </c>
    </row>
    <row r="22" spans="1:36" s="1" customFormat="1" ht="60.75" customHeight="1">
      <c r="A22" s="15">
        <v>6</v>
      </c>
      <c r="B22" s="15">
        <v>0</v>
      </c>
      <c r="C22" s="15">
        <v>1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3"/>
      <c r="U22" s="10"/>
      <c r="V22" s="10"/>
      <c r="W22" s="10"/>
      <c r="X22" s="10"/>
      <c r="Y22" s="10"/>
      <c r="Z22" s="10"/>
      <c r="AA22" s="10"/>
      <c r="AB22" s="24" t="s">
        <v>55</v>
      </c>
      <c r="AC22" s="21" t="s">
        <v>20</v>
      </c>
      <c r="AD22" s="46">
        <f aca="true" t="shared" si="1" ref="AD22:AI22">AD23+AD30+AD41</f>
        <v>11899.673000000003</v>
      </c>
      <c r="AE22" s="46">
        <f t="shared" si="1"/>
        <v>3396.98</v>
      </c>
      <c r="AF22" s="46">
        <f t="shared" si="1"/>
        <v>3396.98</v>
      </c>
      <c r="AG22" s="46">
        <f t="shared" si="1"/>
        <v>2540.88</v>
      </c>
      <c r="AH22" s="46">
        <f t="shared" si="1"/>
        <v>2540.88</v>
      </c>
      <c r="AI22" s="46">
        <f t="shared" si="1"/>
        <v>23775.393</v>
      </c>
      <c r="AJ22" s="22">
        <v>2028</v>
      </c>
    </row>
    <row r="23" spans="1:36" s="1" customFormat="1" ht="48" customHeight="1">
      <c r="A23" s="15">
        <v>6</v>
      </c>
      <c r="B23" s="15">
        <v>0</v>
      </c>
      <c r="C23" s="15">
        <v>1</v>
      </c>
      <c r="D23" s="15">
        <v>1</v>
      </c>
      <c r="E23" s="15">
        <v>0</v>
      </c>
      <c r="F23" s="15">
        <v>0</v>
      </c>
      <c r="G23" s="15">
        <v>6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3"/>
      <c r="U23" s="10"/>
      <c r="V23" s="10"/>
      <c r="W23" s="10"/>
      <c r="X23" s="10"/>
      <c r="Y23" s="10"/>
      <c r="Z23" s="10"/>
      <c r="AA23" s="10"/>
      <c r="AB23" s="24" t="s">
        <v>56</v>
      </c>
      <c r="AC23" s="21" t="s">
        <v>20</v>
      </c>
      <c r="AD23" s="46">
        <f aca="true" t="shared" si="2" ref="AD23:AI23">AD26+AD28</f>
        <v>507</v>
      </c>
      <c r="AE23" s="46">
        <f t="shared" si="2"/>
        <v>507</v>
      </c>
      <c r="AF23" s="46">
        <f t="shared" si="2"/>
        <v>507</v>
      </c>
      <c r="AG23" s="46">
        <f t="shared" si="2"/>
        <v>507</v>
      </c>
      <c r="AH23" s="46">
        <f t="shared" si="2"/>
        <v>507</v>
      </c>
      <c r="AI23" s="46">
        <f t="shared" si="2"/>
        <v>2535</v>
      </c>
      <c r="AJ23" s="22">
        <v>2028</v>
      </c>
    </row>
    <row r="24" spans="1:36" s="1" customFormat="1" ht="60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3"/>
      <c r="U24" s="10"/>
      <c r="V24" s="10"/>
      <c r="W24" s="10"/>
      <c r="X24" s="10"/>
      <c r="Y24" s="10"/>
      <c r="Z24" s="10"/>
      <c r="AA24" s="10"/>
      <c r="AB24" s="20" t="s">
        <v>48</v>
      </c>
      <c r="AC24" s="21" t="s">
        <v>19</v>
      </c>
      <c r="AD24" s="23">
        <v>100</v>
      </c>
      <c r="AE24" s="23">
        <v>100</v>
      </c>
      <c r="AF24" s="23">
        <v>100</v>
      </c>
      <c r="AG24" s="23">
        <v>100</v>
      </c>
      <c r="AH24" s="23">
        <v>100</v>
      </c>
      <c r="AI24" s="23">
        <v>100</v>
      </c>
      <c r="AJ24" s="22">
        <v>2028</v>
      </c>
    </row>
    <row r="25" spans="1:36" s="1" customFormat="1" ht="30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3"/>
      <c r="U25" s="10"/>
      <c r="V25" s="10"/>
      <c r="W25" s="10"/>
      <c r="X25" s="10"/>
      <c r="Y25" s="10"/>
      <c r="Z25" s="10"/>
      <c r="AA25" s="10"/>
      <c r="AB25" s="20" t="s">
        <v>41</v>
      </c>
      <c r="AC25" s="21" t="s">
        <v>21</v>
      </c>
      <c r="AD25" s="31">
        <v>20</v>
      </c>
      <c r="AE25" s="31">
        <v>20</v>
      </c>
      <c r="AF25" s="31">
        <v>20</v>
      </c>
      <c r="AG25" s="31">
        <v>20</v>
      </c>
      <c r="AH25" s="31">
        <v>20</v>
      </c>
      <c r="AI25" s="31">
        <f>SUM(AD25:AH25)</f>
        <v>100</v>
      </c>
      <c r="AJ25" s="22">
        <v>2028</v>
      </c>
    </row>
    <row r="26" spans="1:36" s="1" customFormat="1" ht="45.75" customHeight="1">
      <c r="A26" s="15">
        <v>6</v>
      </c>
      <c r="B26" s="15">
        <v>0</v>
      </c>
      <c r="C26" s="15">
        <v>1</v>
      </c>
      <c r="D26" s="15">
        <v>1</v>
      </c>
      <c r="E26" s="15">
        <v>0</v>
      </c>
      <c r="F26" s="15">
        <v>0</v>
      </c>
      <c r="G26" s="15">
        <v>6</v>
      </c>
      <c r="H26" s="15">
        <v>0</v>
      </c>
      <c r="I26" s="15">
        <v>5</v>
      </c>
      <c r="J26" s="15">
        <v>1</v>
      </c>
      <c r="K26" s="15">
        <v>0</v>
      </c>
      <c r="L26" s="15">
        <v>1</v>
      </c>
      <c r="M26" s="15">
        <v>2</v>
      </c>
      <c r="N26" s="15">
        <v>0</v>
      </c>
      <c r="O26" s="15">
        <v>0</v>
      </c>
      <c r="P26" s="15">
        <v>1</v>
      </c>
      <c r="Q26" s="15">
        <v>0</v>
      </c>
      <c r="R26" s="15"/>
      <c r="S26" s="15"/>
      <c r="T26" s="13"/>
      <c r="U26" s="10"/>
      <c r="V26" s="10"/>
      <c r="W26" s="10"/>
      <c r="X26" s="10"/>
      <c r="Y26" s="10"/>
      <c r="Z26" s="10"/>
      <c r="AA26" s="10"/>
      <c r="AB26" s="20" t="s">
        <v>43</v>
      </c>
      <c r="AC26" s="25" t="s">
        <v>17</v>
      </c>
      <c r="AD26" s="30">
        <v>207</v>
      </c>
      <c r="AE26" s="30">
        <v>207</v>
      </c>
      <c r="AF26" s="30">
        <v>207</v>
      </c>
      <c r="AG26" s="30">
        <v>207</v>
      </c>
      <c r="AH26" s="30">
        <v>207</v>
      </c>
      <c r="AI26" s="30">
        <f>SUM(AD26:AH26)</f>
        <v>1035</v>
      </c>
      <c r="AJ26" s="22">
        <v>2028</v>
      </c>
    </row>
    <row r="27" spans="1:36" s="1" customFormat="1" ht="45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3"/>
      <c r="U27" s="10"/>
      <c r="V27" s="10"/>
      <c r="W27" s="10"/>
      <c r="X27" s="10"/>
      <c r="Y27" s="10"/>
      <c r="Z27" s="10"/>
      <c r="AA27" s="10"/>
      <c r="AB27" s="20" t="s">
        <v>44</v>
      </c>
      <c r="AC27" s="25" t="s">
        <v>21</v>
      </c>
      <c r="AD27" s="31">
        <v>20</v>
      </c>
      <c r="AE27" s="31">
        <v>20</v>
      </c>
      <c r="AF27" s="31">
        <v>20</v>
      </c>
      <c r="AG27" s="31">
        <v>20</v>
      </c>
      <c r="AH27" s="31">
        <v>20</v>
      </c>
      <c r="AI27" s="31">
        <f>SUM(AD27:AH27)</f>
        <v>100</v>
      </c>
      <c r="AJ27" s="22">
        <v>2028</v>
      </c>
    </row>
    <row r="28" spans="1:36" s="1" customFormat="1" ht="69" customHeight="1">
      <c r="A28" s="15">
        <v>6</v>
      </c>
      <c r="B28" s="15">
        <v>0</v>
      </c>
      <c r="C28" s="15">
        <v>1</v>
      </c>
      <c r="D28" s="15">
        <v>1</v>
      </c>
      <c r="E28" s="15">
        <v>0</v>
      </c>
      <c r="F28" s="15">
        <v>0</v>
      </c>
      <c r="G28" s="15">
        <v>6</v>
      </c>
      <c r="H28" s="15">
        <v>0</v>
      </c>
      <c r="I28" s="15">
        <v>5</v>
      </c>
      <c r="J28" s="15">
        <v>1</v>
      </c>
      <c r="K28" s="15">
        <v>0</v>
      </c>
      <c r="L28" s="15">
        <v>1</v>
      </c>
      <c r="M28" s="15">
        <v>2</v>
      </c>
      <c r="N28" s="15">
        <v>0</v>
      </c>
      <c r="O28" s="15">
        <v>0</v>
      </c>
      <c r="P28" s="15">
        <v>2</v>
      </c>
      <c r="Q28" s="15">
        <v>0</v>
      </c>
      <c r="R28" s="15"/>
      <c r="S28" s="15"/>
      <c r="T28" s="13"/>
      <c r="U28" s="10"/>
      <c r="V28" s="10"/>
      <c r="W28" s="10"/>
      <c r="X28" s="10"/>
      <c r="Y28" s="10"/>
      <c r="Z28" s="10"/>
      <c r="AA28" s="10"/>
      <c r="AB28" s="20" t="s">
        <v>49</v>
      </c>
      <c r="AC28" s="25" t="s">
        <v>17</v>
      </c>
      <c r="AD28" s="30">
        <v>300</v>
      </c>
      <c r="AE28" s="30">
        <v>300</v>
      </c>
      <c r="AF28" s="30">
        <v>300</v>
      </c>
      <c r="AG28" s="30">
        <v>300</v>
      </c>
      <c r="AH28" s="30">
        <v>300</v>
      </c>
      <c r="AI28" s="45">
        <f>SUM(AD28:AH28)</f>
        <v>1500</v>
      </c>
      <c r="AJ28" s="22">
        <v>2028</v>
      </c>
    </row>
    <row r="29" spans="1:36" s="1" customFormat="1" ht="69.7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3"/>
      <c r="U29" s="10"/>
      <c r="V29" s="10"/>
      <c r="W29" s="10"/>
      <c r="X29" s="10"/>
      <c r="Y29" s="10"/>
      <c r="Z29" s="10"/>
      <c r="AA29" s="10"/>
      <c r="AB29" s="20" t="s">
        <v>51</v>
      </c>
      <c r="AC29" s="25" t="s">
        <v>21</v>
      </c>
      <c r="AD29" s="31">
        <v>2</v>
      </c>
      <c r="AE29" s="31">
        <v>2</v>
      </c>
      <c r="AF29" s="31">
        <v>2</v>
      </c>
      <c r="AG29" s="31">
        <v>2</v>
      </c>
      <c r="AH29" s="31">
        <v>2</v>
      </c>
      <c r="AI29" s="31">
        <v>2</v>
      </c>
      <c r="AJ29" s="22">
        <v>2028</v>
      </c>
    </row>
    <row r="30" spans="1:36" s="1" customFormat="1" ht="89.25" customHeight="1">
      <c r="A30" s="15">
        <v>6</v>
      </c>
      <c r="B30" s="15">
        <v>0</v>
      </c>
      <c r="C30" s="15">
        <v>1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3"/>
      <c r="U30" s="10"/>
      <c r="V30" s="10"/>
      <c r="W30" s="10"/>
      <c r="X30" s="10"/>
      <c r="Y30" s="10"/>
      <c r="Z30" s="10"/>
      <c r="AA30" s="10"/>
      <c r="AB30" s="24" t="s">
        <v>58</v>
      </c>
      <c r="AC30" s="21" t="s">
        <v>17</v>
      </c>
      <c r="AD30" s="39">
        <f aca="true" t="shared" si="3" ref="AD30:AI30">AD32+AD35+AD37+AD39</f>
        <v>3099.897</v>
      </c>
      <c r="AE30" s="39">
        <f t="shared" si="3"/>
        <v>2889.98</v>
      </c>
      <c r="AF30" s="39">
        <f t="shared" si="3"/>
        <v>2889.98</v>
      </c>
      <c r="AG30" s="39">
        <f t="shared" si="3"/>
        <v>2033.88</v>
      </c>
      <c r="AH30" s="39">
        <f t="shared" si="3"/>
        <v>2033.88</v>
      </c>
      <c r="AI30" s="39">
        <f t="shared" si="3"/>
        <v>12947.616999999998</v>
      </c>
      <c r="AJ30" s="22">
        <v>2028</v>
      </c>
    </row>
    <row r="31" spans="1:36" s="1" customFormat="1" ht="67.5" customHeight="1">
      <c r="A31" s="15">
        <v>6</v>
      </c>
      <c r="B31" s="15">
        <v>0</v>
      </c>
      <c r="C31" s="15">
        <v>1</v>
      </c>
      <c r="D31" s="15">
        <v>1</v>
      </c>
      <c r="E31" s="15">
        <v>2</v>
      </c>
      <c r="F31" s="15">
        <v>0</v>
      </c>
      <c r="G31" s="15">
        <v>4</v>
      </c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3"/>
      <c r="U31" s="10"/>
      <c r="V31" s="10"/>
      <c r="W31" s="10"/>
      <c r="X31" s="10"/>
      <c r="Y31" s="10"/>
      <c r="Z31" s="10"/>
      <c r="AA31" s="10"/>
      <c r="AB31" s="20" t="s">
        <v>52</v>
      </c>
      <c r="AC31" s="21" t="s">
        <v>21</v>
      </c>
      <c r="AD31" s="22">
        <v>1</v>
      </c>
      <c r="AE31" s="22">
        <v>1</v>
      </c>
      <c r="AF31" s="22">
        <v>1</v>
      </c>
      <c r="AG31" s="22">
        <v>1</v>
      </c>
      <c r="AH31" s="22">
        <v>1</v>
      </c>
      <c r="AI31" s="22">
        <v>1</v>
      </c>
      <c r="AJ31" s="22">
        <v>2028</v>
      </c>
    </row>
    <row r="32" spans="1:36" s="1" customFormat="1" ht="63" customHeight="1">
      <c r="A32" s="15">
        <v>6</v>
      </c>
      <c r="B32" s="15">
        <v>0</v>
      </c>
      <c r="C32" s="15">
        <v>1</v>
      </c>
      <c r="D32" s="15">
        <v>1</v>
      </c>
      <c r="E32" s="15">
        <v>2</v>
      </c>
      <c r="F32" s="15">
        <v>0</v>
      </c>
      <c r="G32" s="15">
        <v>4</v>
      </c>
      <c r="H32" s="15">
        <v>0</v>
      </c>
      <c r="I32" s="15">
        <v>5</v>
      </c>
      <c r="J32" s="15">
        <v>1</v>
      </c>
      <c r="K32" s="15">
        <v>0</v>
      </c>
      <c r="L32" s="15">
        <v>2</v>
      </c>
      <c r="M32" s="15" t="s">
        <v>24</v>
      </c>
      <c r="N32" s="15">
        <v>0</v>
      </c>
      <c r="O32" s="15">
        <v>3</v>
      </c>
      <c r="P32" s="15">
        <v>2</v>
      </c>
      <c r="Q32" s="15">
        <v>0</v>
      </c>
      <c r="R32" s="15"/>
      <c r="S32" s="15"/>
      <c r="T32" s="13"/>
      <c r="U32" s="10"/>
      <c r="V32" s="10"/>
      <c r="W32" s="10"/>
      <c r="X32" s="10"/>
      <c r="Y32" s="10"/>
      <c r="Z32" s="10"/>
      <c r="AA32" s="10"/>
      <c r="AB32" s="20" t="s">
        <v>60</v>
      </c>
      <c r="AC32" s="21" t="s">
        <v>17</v>
      </c>
      <c r="AD32" s="55">
        <f>1600.18+80</f>
        <v>1680.18</v>
      </c>
      <c r="AE32" s="55">
        <f>1600.18+80</f>
        <v>1680.18</v>
      </c>
      <c r="AF32" s="55">
        <f>1600.18+80</f>
        <v>1680.18</v>
      </c>
      <c r="AG32" s="55">
        <f>1600.18+80</f>
        <v>1680.18</v>
      </c>
      <c r="AH32" s="55">
        <f>1600.18+80</f>
        <v>1680.18</v>
      </c>
      <c r="AI32" s="55">
        <f>SUM(AD32:AH32)</f>
        <v>8400.9</v>
      </c>
      <c r="AJ32" s="22">
        <v>2028</v>
      </c>
    </row>
    <row r="33" spans="1:36" s="1" customFormat="1" ht="4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3"/>
      <c r="U33" s="10"/>
      <c r="V33" s="10"/>
      <c r="W33" s="10"/>
      <c r="X33" s="10"/>
      <c r="Y33" s="10"/>
      <c r="Z33" s="10"/>
      <c r="AA33" s="10"/>
      <c r="AB33" s="20" t="s">
        <v>45</v>
      </c>
      <c r="AC33" s="32" t="s">
        <v>21</v>
      </c>
      <c r="AD33" s="23">
        <v>300</v>
      </c>
      <c r="AE33" s="23">
        <v>300</v>
      </c>
      <c r="AF33" s="23">
        <v>300</v>
      </c>
      <c r="AG33" s="23">
        <v>300</v>
      </c>
      <c r="AH33" s="23">
        <v>300</v>
      </c>
      <c r="AI33" s="23">
        <v>300</v>
      </c>
      <c r="AJ33" s="22">
        <v>2028</v>
      </c>
    </row>
    <row r="34" spans="1:36" s="1" customFormat="1" ht="4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4"/>
      <c r="U34" s="11"/>
      <c r="V34" s="11"/>
      <c r="W34" s="11"/>
      <c r="X34" s="11"/>
      <c r="Y34" s="11"/>
      <c r="Z34" s="11"/>
      <c r="AA34" s="12"/>
      <c r="AB34" s="20" t="s">
        <v>46</v>
      </c>
      <c r="AC34" s="32" t="s">
        <v>21</v>
      </c>
      <c r="AD34" s="31">
        <v>16</v>
      </c>
      <c r="AE34" s="31">
        <v>16</v>
      </c>
      <c r="AF34" s="31">
        <v>16</v>
      </c>
      <c r="AG34" s="31">
        <v>16</v>
      </c>
      <c r="AH34" s="31">
        <v>16</v>
      </c>
      <c r="AI34" s="23">
        <v>16</v>
      </c>
      <c r="AJ34" s="22">
        <v>2028</v>
      </c>
    </row>
    <row r="35" spans="1:36" s="1" customFormat="1" ht="66.75" customHeight="1">
      <c r="A35" s="15">
        <v>6</v>
      </c>
      <c r="B35" s="15">
        <v>0</v>
      </c>
      <c r="C35" s="15">
        <v>1</v>
      </c>
      <c r="D35" s="15">
        <v>1</v>
      </c>
      <c r="E35" s="15">
        <v>2</v>
      </c>
      <c r="F35" s="15">
        <v>0</v>
      </c>
      <c r="G35" s="15">
        <v>4</v>
      </c>
      <c r="H35" s="15">
        <v>0</v>
      </c>
      <c r="I35" s="15">
        <v>5</v>
      </c>
      <c r="J35" s="15">
        <v>1</v>
      </c>
      <c r="K35" s="15">
        <v>0</v>
      </c>
      <c r="L35" s="15">
        <v>2</v>
      </c>
      <c r="M35" s="15">
        <v>2</v>
      </c>
      <c r="N35" s="15">
        <v>0</v>
      </c>
      <c r="O35" s="15">
        <v>0</v>
      </c>
      <c r="P35" s="15">
        <v>2</v>
      </c>
      <c r="Q35" s="15">
        <v>0</v>
      </c>
      <c r="R35" s="15"/>
      <c r="S35" s="15"/>
      <c r="T35" s="14"/>
      <c r="U35" s="11"/>
      <c r="V35" s="11"/>
      <c r="W35" s="11"/>
      <c r="X35" s="11"/>
      <c r="Y35" s="11"/>
      <c r="Z35" s="11"/>
      <c r="AA35" s="12"/>
      <c r="AB35" s="20" t="s">
        <v>57</v>
      </c>
      <c r="AC35" s="21" t="s">
        <v>17</v>
      </c>
      <c r="AD35" s="33">
        <f>353.7+199.167</f>
        <v>552.867</v>
      </c>
      <c r="AE35" s="33">
        <v>353.7</v>
      </c>
      <c r="AF35" s="33">
        <v>353.7</v>
      </c>
      <c r="AG35" s="33">
        <v>353.7</v>
      </c>
      <c r="AH35" s="33">
        <v>353.7</v>
      </c>
      <c r="AI35" s="33">
        <f>SUM(AD35:AH35)</f>
        <v>1967.6670000000001</v>
      </c>
      <c r="AJ35" s="22">
        <v>2028</v>
      </c>
    </row>
    <row r="36" spans="1:36" s="1" customFormat="1" ht="90.7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4"/>
      <c r="U36" s="11"/>
      <c r="V36" s="11"/>
      <c r="W36" s="11"/>
      <c r="X36" s="11"/>
      <c r="Y36" s="11"/>
      <c r="Z36" s="11"/>
      <c r="AA36" s="12"/>
      <c r="AB36" s="20" t="s">
        <v>76</v>
      </c>
      <c r="AC36" s="32" t="s">
        <v>21</v>
      </c>
      <c r="AD36" s="34">
        <v>3</v>
      </c>
      <c r="AE36" s="34">
        <v>3</v>
      </c>
      <c r="AF36" s="34">
        <v>3</v>
      </c>
      <c r="AG36" s="34">
        <v>3</v>
      </c>
      <c r="AH36" s="34">
        <v>3</v>
      </c>
      <c r="AI36" s="34">
        <v>3</v>
      </c>
      <c r="AJ36" s="22">
        <v>2028</v>
      </c>
    </row>
    <row r="37" spans="1:36" s="1" customFormat="1" ht="63" customHeight="1">
      <c r="A37" s="35">
        <v>6</v>
      </c>
      <c r="B37" s="35">
        <v>0</v>
      </c>
      <c r="C37" s="35">
        <v>1</v>
      </c>
      <c r="D37" s="35">
        <v>1</v>
      </c>
      <c r="E37" s="35">
        <v>2</v>
      </c>
      <c r="F37" s="35">
        <v>0</v>
      </c>
      <c r="G37" s="35">
        <v>4</v>
      </c>
      <c r="H37" s="15">
        <v>0</v>
      </c>
      <c r="I37" s="15">
        <v>5</v>
      </c>
      <c r="J37" s="35">
        <v>1</v>
      </c>
      <c r="K37" s="35">
        <v>0</v>
      </c>
      <c r="L37" s="35">
        <v>2</v>
      </c>
      <c r="M37" s="35">
        <v>1</v>
      </c>
      <c r="N37" s="35">
        <v>0</v>
      </c>
      <c r="O37" s="35">
        <v>3</v>
      </c>
      <c r="P37" s="35">
        <v>2</v>
      </c>
      <c r="Q37" s="35">
        <v>0</v>
      </c>
      <c r="R37" s="35"/>
      <c r="S37" s="35"/>
      <c r="T37" s="14"/>
      <c r="U37" s="11"/>
      <c r="V37" s="11"/>
      <c r="W37" s="11"/>
      <c r="X37" s="11"/>
      <c r="Y37" s="11"/>
      <c r="Z37" s="11"/>
      <c r="AA37" s="11"/>
      <c r="AB37" s="36" t="s">
        <v>59</v>
      </c>
      <c r="AC37" s="21" t="s">
        <v>17</v>
      </c>
      <c r="AD37" s="39">
        <f>856.1</f>
        <v>856.1</v>
      </c>
      <c r="AE37" s="39">
        <v>856.1</v>
      </c>
      <c r="AF37" s="39">
        <v>856.1</v>
      </c>
      <c r="AG37" s="39">
        <v>0</v>
      </c>
      <c r="AH37" s="39">
        <v>0</v>
      </c>
      <c r="AI37" s="39">
        <f>SUM(AD37:AH37)</f>
        <v>2568.3</v>
      </c>
      <c r="AJ37" s="40">
        <v>2028</v>
      </c>
    </row>
    <row r="38" spans="1:36" s="1" customFormat="1" ht="33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29"/>
      <c r="U38" s="29"/>
      <c r="V38" s="29"/>
      <c r="W38" s="29"/>
      <c r="X38" s="29"/>
      <c r="Y38" s="29"/>
      <c r="Z38" s="29"/>
      <c r="AA38" s="29"/>
      <c r="AB38" s="37" t="s">
        <v>22</v>
      </c>
      <c r="AC38" s="41" t="s">
        <v>23</v>
      </c>
      <c r="AD38" s="42">
        <v>52</v>
      </c>
      <c r="AE38" s="42">
        <v>52</v>
      </c>
      <c r="AF38" s="42">
        <v>52</v>
      </c>
      <c r="AG38" s="42">
        <v>0</v>
      </c>
      <c r="AH38" s="42">
        <v>0</v>
      </c>
      <c r="AI38" s="43">
        <v>52</v>
      </c>
      <c r="AJ38" s="44">
        <v>2028</v>
      </c>
    </row>
    <row r="39" spans="1:36" s="1" customFormat="1" ht="63" customHeight="1">
      <c r="A39" s="15">
        <v>6</v>
      </c>
      <c r="B39" s="15">
        <v>0</v>
      </c>
      <c r="C39" s="15">
        <v>1</v>
      </c>
      <c r="D39" s="15">
        <v>1</v>
      </c>
      <c r="E39" s="15">
        <v>2</v>
      </c>
      <c r="F39" s="15">
        <v>0</v>
      </c>
      <c r="G39" s="15">
        <v>4</v>
      </c>
      <c r="H39" s="15">
        <v>0</v>
      </c>
      <c r="I39" s="15">
        <v>5</v>
      </c>
      <c r="J39" s="15">
        <v>1</v>
      </c>
      <c r="K39" s="15">
        <v>0</v>
      </c>
      <c r="L39" s="15">
        <v>2</v>
      </c>
      <c r="M39" s="15" t="s">
        <v>24</v>
      </c>
      <c r="N39" s="15">
        <v>0</v>
      </c>
      <c r="O39" s="15">
        <v>4</v>
      </c>
      <c r="P39" s="15">
        <v>9</v>
      </c>
      <c r="Q39" s="15">
        <v>0</v>
      </c>
      <c r="R39" s="35"/>
      <c r="S39" s="35"/>
      <c r="T39" s="14"/>
      <c r="U39" s="11"/>
      <c r="V39" s="11"/>
      <c r="W39" s="11"/>
      <c r="X39" s="11"/>
      <c r="Y39" s="11"/>
      <c r="Z39" s="11"/>
      <c r="AA39" s="11"/>
      <c r="AB39" s="36" t="s">
        <v>61</v>
      </c>
      <c r="AC39" s="21" t="s">
        <v>17</v>
      </c>
      <c r="AD39" s="39">
        <v>10.75</v>
      </c>
      <c r="AE39" s="39">
        <v>0</v>
      </c>
      <c r="AF39" s="39">
        <v>0</v>
      </c>
      <c r="AG39" s="39">
        <v>0</v>
      </c>
      <c r="AH39" s="39">
        <v>0</v>
      </c>
      <c r="AI39" s="39">
        <f>SUM(AD39:AH39)</f>
        <v>10.75</v>
      </c>
      <c r="AJ39" s="40">
        <v>2028</v>
      </c>
    </row>
    <row r="40" spans="1:36" s="1" customFormat="1" ht="63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29"/>
      <c r="U40" s="29"/>
      <c r="V40" s="29"/>
      <c r="W40" s="29"/>
      <c r="X40" s="29"/>
      <c r="Y40" s="29"/>
      <c r="Z40" s="29"/>
      <c r="AA40" s="29"/>
      <c r="AB40" s="37" t="s">
        <v>62</v>
      </c>
      <c r="AC40" s="32" t="s">
        <v>21</v>
      </c>
      <c r="AD40" s="42">
        <v>1</v>
      </c>
      <c r="AE40" s="42">
        <v>0</v>
      </c>
      <c r="AF40" s="42">
        <v>0</v>
      </c>
      <c r="AG40" s="42">
        <v>0</v>
      </c>
      <c r="AH40" s="42">
        <v>0</v>
      </c>
      <c r="AI40" s="43">
        <v>1</v>
      </c>
      <c r="AJ40" s="44">
        <v>2028</v>
      </c>
    </row>
    <row r="41" spans="1:36" s="1" customFormat="1" ht="28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3"/>
      <c r="U41" s="10"/>
      <c r="V41" s="10"/>
      <c r="W41" s="10"/>
      <c r="X41" s="10"/>
      <c r="Y41" s="10"/>
      <c r="Z41" s="10"/>
      <c r="AA41" s="10"/>
      <c r="AB41" s="24" t="s">
        <v>71</v>
      </c>
      <c r="AC41" s="21" t="s">
        <v>17</v>
      </c>
      <c r="AD41" s="39">
        <f aca="true" t="shared" si="4" ref="AD41:AI41">AD43+AD45+AD47+AD49+AD51+AD53+AD55+AD57</f>
        <v>8292.776000000002</v>
      </c>
      <c r="AE41" s="39">
        <f t="shared" si="4"/>
        <v>0</v>
      </c>
      <c r="AF41" s="39">
        <f t="shared" si="4"/>
        <v>0</v>
      </c>
      <c r="AG41" s="39">
        <f t="shared" si="4"/>
        <v>0</v>
      </c>
      <c r="AH41" s="39">
        <f t="shared" si="4"/>
        <v>0</v>
      </c>
      <c r="AI41" s="39">
        <f t="shared" si="4"/>
        <v>8292.776000000002</v>
      </c>
      <c r="AJ41" s="22">
        <v>2028</v>
      </c>
    </row>
    <row r="42" spans="1:36" s="1" customFormat="1" ht="67.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3"/>
      <c r="U42" s="10"/>
      <c r="V42" s="10"/>
      <c r="W42" s="10"/>
      <c r="X42" s="10"/>
      <c r="Y42" s="10"/>
      <c r="Z42" s="10"/>
      <c r="AA42" s="10"/>
      <c r="AB42" s="20" t="s">
        <v>69</v>
      </c>
      <c r="AC42" s="21" t="s">
        <v>21</v>
      </c>
      <c r="AD42" s="22">
        <v>4</v>
      </c>
      <c r="AE42" s="22">
        <v>0</v>
      </c>
      <c r="AF42" s="22">
        <v>0</v>
      </c>
      <c r="AG42" s="22">
        <v>0</v>
      </c>
      <c r="AH42" s="22">
        <v>0</v>
      </c>
      <c r="AI42" s="22">
        <f aca="true" t="shared" si="5" ref="AI42:AI58">SUM(AD42:AH42)</f>
        <v>4</v>
      </c>
      <c r="AJ42" s="22">
        <v>2028</v>
      </c>
    </row>
    <row r="43" spans="1:36" s="1" customFormat="1" ht="63" customHeight="1">
      <c r="A43" s="63">
        <v>6</v>
      </c>
      <c r="B43" s="63">
        <v>7</v>
      </c>
      <c r="C43" s="63">
        <v>5</v>
      </c>
      <c r="D43" s="63">
        <v>0</v>
      </c>
      <c r="E43" s="63">
        <v>7</v>
      </c>
      <c r="F43" s="63">
        <v>0</v>
      </c>
      <c r="G43" s="63">
        <v>2</v>
      </c>
      <c r="H43" s="63">
        <v>0</v>
      </c>
      <c r="I43" s="63">
        <v>5</v>
      </c>
      <c r="J43" s="63">
        <v>1</v>
      </c>
      <c r="K43" s="63">
        <v>0</v>
      </c>
      <c r="L43" s="63">
        <v>3</v>
      </c>
      <c r="M43" s="63" t="s">
        <v>24</v>
      </c>
      <c r="N43" s="63">
        <v>9</v>
      </c>
      <c r="O43" s="63">
        <v>0</v>
      </c>
      <c r="P43" s="63">
        <v>0</v>
      </c>
      <c r="Q43" s="63">
        <v>1</v>
      </c>
      <c r="R43" s="63"/>
      <c r="S43" s="63"/>
      <c r="T43" s="64"/>
      <c r="U43" s="10"/>
      <c r="V43" s="10"/>
      <c r="W43" s="10"/>
      <c r="X43" s="10"/>
      <c r="Y43" s="10"/>
      <c r="Z43" s="10"/>
      <c r="AA43" s="10"/>
      <c r="AB43" s="20" t="s">
        <v>63</v>
      </c>
      <c r="AC43" s="21" t="s">
        <v>17</v>
      </c>
      <c r="AD43" s="55">
        <f>386.535+129.292+20</f>
        <v>535.827</v>
      </c>
      <c r="AE43" s="55">
        <v>0</v>
      </c>
      <c r="AF43" s="55">
        <v>0</v>
      </c>
      <c r="AG43" s="55">
        <v>0</v>
      </c>
      <c r="AH43" s="55">
        <v>0</v>
      </c>
      <c r="AI43" s="55">
        <f t="shared" si="5"/>
        <v>535.827</v>
      </c>
      <c r="AJ43" s="22">
        <v>2024</v>
      </c>
    </row>
    <row r="44" spans="1:36" s="1" customFormat="1" ht="72" customHeight="1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4"/>
      <c r="U44" s="10"/>
      <c r="V44" s="10"/>
      <c r="W44" s="10"/>
      <c r="X44" s="10"/>
      <c r="Y44" s="10"/>
      <c r="Z44" s="10"/>
      <c r="AA44" s="10"/>
      <c r="AB44" s="20" t="s">
        <v>66</v>
      </c>
      <c r="AC44" s="32" t="s">
        <v>21</v>
      </c>
      <c r="AD44" s="23">
        <v>1</v>
      </c>
      <c r="AE44" s="23">
        <v>0</v>
      </c>
      <c r="AF44" s="23">
        <v>0</v>
      </c>
      <c r="AG44" s="23">
        <v>0</v>
      </c>
      <c r="AH44" s="23">
        <v>0</v>
      </c>
      <c r="AI44" s="23">
        <f t="shared" si="5"/>
        <v>1</v>
      </c>
      <c r="AJ44" s="22">
        <v>2024</v>
      </c>
    </row>
    <row r="45" spans="1:36" s="1" customFormat="1" ht="63" customHeight="1">
      <c r="A45" s="63">
        <v>6</v>
      </c>
      <c r="B45" s="63">
        <v>7</v>
      </c>
      <c r="C45" s="63">
        <v>5</v>
      </c>
      <c r="D45" s="63">
        <v>0</v>
      </c>
      <c r="E45" s="63">
        <v>7</v>
      </c>
      <c r="F45" s="63">
        <v>0</v>
      </c>
      <c r="G45" s="63">
        <v>2</v>
      </c>
      <c r="H45" s="63">
        <v>0</v>
      </c>
      <c r="I45" s="63">
        <v>5</v>
      </c>
      <c r="J45" s="63">
        <v>1</v>
      </c>
      <c r="K45" s="63">
        <v>0</v>
      </c>
      <c r="L45" s="63">
        <v>3</v>
      </c>
      <c r="M45" s="63">
        <v>1</v>
      </c>
      <c r="N45" s="63">
        <v>9</v>
      </c>
      <c r="O45" s="63">
        <v>0</v>
      </c>
      <c r="P45" s="63">
        <v>0</v>
      </c>
      <c r="Q45" s="63">
        <v>1</v>
      </c>
      <c r="R45" s="63"/>
      <c r="S45" s="63"/>
      <c r="T45" s="64"/>
      <c r="U45" s="10"/>
      <c r="V45" s="10"/>
      <c r="W45" s="10"/>
      <c r="X45" s="10"/>
      <c r="Y45" s="10"/>
      <c r="Z45" s="10"/>
      <c r="AA45" s="10"/>
      <c r="AB45" s="20" t="s">
        <v>64</v>
      </c>
      <c r="AC45" s="21" t="s">
        <v>17</v>
      </c>
      <c r="AD45" s="55">
        <v>2000</v>
      </c>
      <c r="AE45" s="55">
        <v>0</v>
      </c>
      <c r="AF45" s="55">
        <v>0</v>
      </c>
      <c r="AG45" s="55">
        <v>0</v>
      </c>
      <c r="AH45" s="55">
        <v>0</v>
      </c>
      <c r="AI45" s="55">
        <f t="shared" si="5"/>
        <v>2000</v>
      </c>
      <c r="AJ45" s="22">
        <v>2024</v>
      </c>
    </row>
    <row r="46" spans="1:36" s="1" customFormat="1" ht="60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4"/>
      <c r="U46" s="10"/>
      <c r="V46" s="10"/>
      <c r="W46" s="10"/>
      <c r="X46" s="10"/>
      <c r="Y46" s="10"/>
      <c r="Z46" s="10"/>
      <c r="AA46" s="10"/>
      <c r="AB46" s="20" t="s">
        <v>66</v>
      </c>
      <c r="AC46" s="32" t="s">
        <v>21</v>
      </c>
      <c r="AD46" s="23">
        <v>1</v>
      </c>
      <c r="AE46" s="23">
        <v>0</v>
      </c>
      <c r="AF46" s="23">
        <v>0</v>
      </c>
      <c r="AG46" s="23">
        <v>0</v>
      </c>
      <c r="AH46" s="23">
        <v>0</v>
      </c>
      <c r="AI46" s="23">
        <f t="shared" si="5"/>
        <v>1</v>
      </c>
      <c r="AJ46" s="22">
        <v>2024</v>
      </c>
    </row>
    <row r="47" spans="1:36" s="1" customFormat="1" ht="118.5" customHeight="1">
      <c r="A47" s="67">
        <v>6</v>
      </c>
      <c r="B47" s="67">
        <v>7</v>
      </c>
      <c r="C47" s="67">
        <v>5</v>
      </c>
      <c r="D47" s="67">
        <v>0</v>
      </c>
      <c r="E47" s="67">
        <v>7</v>
      </c>
      <c r="F47" s="67">
        <v>0</v>
      </c>
      <c r="G47" s="67">
        <v>3</v>
      </c>
      <c r="H47" s="67">
        <v>0</v>
      </c>
      <c r="I47" s="67">
        <v>5</v>
      </c>
      <c r="J47" s="67">
        <v>1</v>
      </c>
      <c r="K47" s="67">
        <v>0</v>
      </c>
      <c r="L47" s="67">
        <v>3</v>
      </c>
      <c r="M47" s="67" t="s">
        <v>24</v>
      </c>
      <c r="N47" s="67">
        <v>9</v>
      </c>
      <c r="O47" s="67">
        <v>0</v>
      </c>
      <c r="P47" s="67">
        <v>0</v>
      </c>
      <c r="Q47" s="67">
        <v>2</v>
      </c>
      <c r="R47" s="67"/>
      <c r="S47" s="67"/>
      <c r="T47" s="68"/>
      <c r="U47" s="10"/>
      <c r="V47" s="10"/>
      <c r="W47" s="10"/>
      <c r="X47" s="10"/>
      <c r="Y47" s="10"/>
      <c r="Z47" s="10"/>
      <c r="AA47" s="10"/>
      <c r="AB47" s="20" t="s">
        <v>77</v>
      </c>
      <c r="AC47" s="21" t="s">
        <v>17</v>
      </c>
      <c r="AD47" s="55">
        <f>746.65+150.35+10</f>
        <v>907</v>
      </c>
      <c r="AE47" s="55">
        <v>0</v>
      </c>
      <c r="AF47" s="55">
        <v>0</v>
      </c>
      <c r="AG47" s="55">
        <v>0</v>
      </c>
      <c r="AH47" s="55">
        <v>0</v>
      </c>
      <c r="AI47" s="55">
        <f t="shared" si="5"/>
        <v>907</v>
      </c>
      <c r="AJ47" s="22">
        <v>2024</v>
      </c>
    </row>
    <row r="48" spans="1:36" s="1" customFormat="1" ht="138.75" customHeight="1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8"/>
      <c r="U48" s="10"/>
      <c r="V48" s="10"/>
      <c r="W48" s="10"/>
      <c r="X48" s="10"/>
      <c r="Y48" s="10"/>
      <c r="Z48" s="10"/>
      <c r="AA48" s="10"/>
      <c r="AB48" s="20" t="s">
        <v>78</v>
      </c>
      <c r="AC48" s="32" t="s">
        <v>21</v>
      </c>
      <c r="AD48" s="23">
        <v>1</v>
      </c>
      <c r="AE48" s="23">
        <v>0</v>
      </c>
      <c r="AF48" s="23">
        <v>0</v>
      </c>
      <c r="AG48" s="23">
        <v>0</v>
      </c>
      <c r="AH48" s="23">
        <v>0</v>
      </c>
      <c r="AI48" s="23">
        <f t="shared" si="5"/>
        <v>1</v>
      </c>
      <c r="AJ48" s="22">
        <v>2024</v>
      </c>
    </row>
    <row r="49" spans="1:36" s="1" customFormat="1" ht="114" customHeight="1">
      <c r="A49" s="67">
        <v>6</v>
      </c>
      <c r="B49" s="67">
        <v>7</v>
      </c>
      <c r="C49" s="67">
        <v>5</v>
      </c>
      <c r="D49" s="67">
        <v>0</v>
      </c>
      <c r="E49" s="67">
        <v>7</v>
      </c>
      <c r="F49" s="67">
        <v>0</v>
      </c>
      <c r="G49" s="67">
        <v>3</v>
      </c>
      <c r="H49" s="67">
        <v>0</v>
      </c>
      <c r="I49" s="67">
        <v>5</v>
      </c>
      <c r="J49" s="67">
        <v>1</v>
      </c>
      <c r="K49" s="67">
        <v>0</v>
      </c>
      <c r="L49" s="67">
        <v>3</v>
      </c>
      <c r="M49" s="67">
        <v>1</v>
      </c>
      <c r="N49" s="67">
        <v>9</v>
      </c>
      <c r="O49" s="67">
        <v>0</v>
      </c>
      <c r="P49" s="67">
        <v>0</v>
      </c>
      <c r="Q49" s="67">
        <v>2</v>
      </c>
      <c r="R49" s="67"/>
      <c r="S49" s="67"/>
      <c r="T49" s="68"/>
      <c r="U49" s="10"/>
      <c r="V49" s="10"/>
      <c r="W49" s="10"/>
      <c r="X49" s="10"/>
      <c r="Y49" s="10"/>
      <c r="Z49" s="10"/>
      <c r="AA49" s="10"/>
      <c r="AB49" s="20" t="s">
        <v>79</v>
      </c>
      <c r="AC49" s="21" t="s">
        <v>17</v>
      </c>
      <c r="AD49" s="55">
        <v>2000</v>
      </c>
      <c r="AE49" s="55">
        <v>0</v>
      </c>
      <c r="AF49" s="55">
        <v>0</v>
      </c>
      <c r="AG49" s="55">
        <v>0</v>
      </c>
      <c r="AH49" s="55">
        <v>0</v>
      </c>
      <c r="AI49" s="55">
        <f t="shared" si="5"/>
        <v>2000</v>
      </c>
      <c r="AJ49" s="22">
        <v>2024</v>
      </c>
    </row>
    <row r="50" spans="1:36" s="1" customFormat="1" ht="126" customHeight="1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8"/>
      <c r="U50" s="10"/>
      <c r="V50" s="10"/>
      <c r="W50" s="10"/>
      <c r="X50" s="10"/>
      <c r="Y50" s="10"/>
      <c r="Z50" s="10"/>
      <c r="AA50" s="10"/>
      <c r="AB50" s="20" t="s">
        <v>78</v>
      </c>
      <c r="AC50" s="32" t="s">
        <v>21</v>
      </c>
      <c r="AD50" s="23">
        <v>1</v>
      </c>
      <c r="AE50" s="23">
        <v>0</v>
      </c>
      <c r="AF50" s="23">
        <v>0</v>
      </c>
      <c r="AG50" s="23">
        <v>0</v>
      </c>
      <c r="AH50" s="23">
        <v>0</v>
      </c>
      <c r="AI50" s="23">
        <f t="shared" si="5"/>
        <v>1</v>
      </c>
      <c r="AJ50" s="22">
        <v>2024</v>
      </c>
    </row>
    <row r="51" spans="1:36" s="1" customFormat="1" ht="60">
      <c r="A51" s="65">
        <v>6</v>
      </c>
      <c r="B51" s="65">
        <v>7</v>
      </c>
      <c r="C51" s="65">
        <v>5</v>
      </c>
      <c r="D51" s="65">
        <v>0</v>
      </c>
      <c r="E51" s="65">
        <v>7</v>
      </c>
      <c r="F51" s="65">
        <v>0</v>
      </c>
      <c r="G51" s="65">
        <v>2</v>
      </c>
      <c r="H51" s="65">
        <v>0</v>
      </c>
      <c r="I51" s="65">
        <v>5</v>
      </c>
      <c r="J51" s="65">
        <v>1</v>
      </c>
      <c r="K51" s="65">
        <v>0</v>
      </c>
      <c r="L51" s="65">
        <v>3</v>
      </c>
      <c r="M51" s="65" t="s">
        <v>24</v>
      </c>
      <c r="N51" s="65">
        <v>9</v>
      </c>
      <c r="O51" s="65">
        <v>0</v>
      </c>
      <c r="P51" s="65">
        <v>0</v>
      </c>
      <c r="Q51" s="65">
        <v>3</v>
      </c>
      <c r="R51" s="65"/>
      <c r="S51" s="65"/>
      <c r="T51" s="66"/>
      <c r="U51" s="10"/>
      <c r="V51" s="10"/>
      <c r="W51" s="10"/>
      <c r="X51" s="10"/>
      <c r="Y51" s="10"/>
      <c r="Z51" s="10"/>
      <c r="AA51" s="10"/>
      <c r="AB51" s="20" t="s">
        <v>73</v>
      </c>
      <c r="AC51" s="21" t="s">
        <v>17</v>
      </c>
      <c r="AD51" s="55">
        <f>386.535+129.292+20</f>
        <v>535.827</v>
      </c>
      <c r="AE51" s="55">
        <v>0</v>
      </c>
      <c r="AF51" s="55">
        <v>0</v>
      </c>
      <c r="AG51" s="55">
        <v>0</v>
      </c>
      <c r="AH51" s="55">
        <v>0</v>
      </c>
      <c r="AI51" s="55">
        <f t="shared" si="5"/>
        <v>535.827</v>
      </c>
      <c r="AJ51" s="22">
        <v>2024</v>
      </c>
    </row>
    <row r="52" spans="1:36" s="1" customFormat="1" ht="60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6"/>
      <c r="U52" s="10"/>
      <c r="V52" s="10"/>
      <c r="W52" s="10"/>
      <c r="X52" s="10"/>
      <c r="Y52" s="10"/>
      <c r="Z52" s="10"/>
      <c r="AA52" s="10"/>
      <c r="AB52" s="20" t="s">
        <v>67</v>
      </c>
      <c r="AC52" s="32" t="s">
        <v>21</v>
      </c>
      <c r="AD52" s="23">
        <v>1</v>
      </c>
      <c r="AE52" s="23">
        <v>0</v>
      </c>
      <c r="AF52" s="23">
        <v>0</v>
      </c>
      <c r="AG52" s="23">
        <v>0</v>
      </c>
      <c r="AH52" s="23">
        <v>0</v>
      </c>
      <c r="AI52" s="23">
        <f t="shared" si="5"/>
        <v>1</v>
      </c>
      <c r="AJ52" s="22">
        <v>2024</v>
      </c>
    </row>
    <row r="53" spans="1:36" s="1" customFormat="1" ht="63" customHeight="1">
      <c r="A53" s="65">
        <v>6</v>
      </c>
      <c r="B53" s="65">
        <v>7</v>
      </c>
      <c r="C53" s="65">
        <v>5</v>
      </c>
      <c r="D53" s="65">
        <v>0</v>
      </c>
      <c r="E53" s="65">
        <v>7</v>
      </c>
      <c r="F53" s="65">
        <v>0</v>
      </c>
      <c r="G53" s="65">
        <v>2</v>
      </c>
      <c r="H53" s="65">
        <v>0</v>
      </c>
      <c r="I53" s="65">
        <v>5</v>
      </c>
      <c r="J53" s="65">
        <v>1</v>
      </c>
      <c r="K53" s="65">
        <v>0</v>
      </c>
      <c r="L53" s="65">
        <v>3</v>
      </c>
      <c r="M53" s="65">
        <v>1</v>
      </c>
      <c r="N53" s="65">
        <v>9</v>
      </c>
      <c r="O53" s="65">
        <v>0</v>
      </c>
      <c r="P53" s="65">
        <v>0</v>
      </c>
      <c r="Q53" s="65">
        <v>3</v>
      </c>
      <c r="R53" s="65"/>
      <c r="S53" s="65"/>
      <c r="T53" s="66"/>
      <c r="U53" s="10"/>
      <c r="V53" s="10"/>
      <c r="W53" s="10"/>
      <c r="X53" s="10"/>
      <c r="Y53" s="10"/>
      <c r="Z53" s="10"/>
      <c r="AA53" s="10"/>
      <c r="AB53" s="20" t="s">
        <v>74</v>
      </c>
      <c r="AC53" s="21" t="s">
        <v>17</v>
      </c>
      <c r="AD53" s="55">
        <v>2000</v>
      </c>
      <c r="AE53" s="55">
        <v>0</v>
      </c>
      <c r="AF53" s="55">
        <v>0</v>
      </c>
      <c r="AG53" s="55">
        <v>0</v>
      </c>
      <c r="AH53" s="55">
        <v>0</v>
      </c>
      <c r="AI53" s="55">
        <f t="shared" si="5"/>
        <v>2000</v>
      </c>
      <c r="AJ53" s="22">
        <v>2024</v>
      </c>
    </row>
    <row r="54" spans="1:36" s="1" customFormat="1" ht="60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6"/>
      <c r="U54" s="10"/>
      <c r="V54" s="10"/>
      <c r="W54" s="10"/>
      <c r="X54" s="10"/>
      <c r="Y54" s="10"/>
      <c r="Z54" s="10"/>
      <c r="AA54" s="10"/>
      <c r="AB54" s="20" t="s">
        <v>67</v>
      </c>
      <c r="AC54" s="32" t="s">
        <v>21</v>
      </c>
      <c r="AD54" s="23">
        <v>1</v>
      </c>
      <c r="AE54" s="23">
        <v>0</v>
      </c>
      <c r="AF54" s="23">
        <v>0</v>
      </c>
      <c r="AG54" s="23">
        <v>0</v>
      </c>
      <c r="AH54" s="23">
        <v>0</v>
      </c>
      <c r="AI54" s="23">
        <f t="shared" si="5"/>
        <v>1</v>
      </c>
      <c r="AJ54" s="22">
        <v>2024</v>
      </c>
    </row>
    <row r="55" spans="1:36" s="1" customFormat="1" ht="75">
      <c r="A55" s="69">
        <v>6</v>
      </c>
      <c r="B55" s="69">
        <v>0</v>
      </c>
      <c r="C55" s="69">
        <v>1</v>
      </c>
      <c r="D55" s="69">
        <v>0</v>
      </c>
      <c r="E55" s="69">
        <v>8</v>
      </c>
      <c r="F55" s="69">
        <v>0</v>
      </c>
      <c r="G55" s="69">
        <v>1</v>
      </c>
      <c r="H55" s="69">
        <v>0</v>
      </c>
      <c r="I55" s="69">
        <v>5</v>
      </c>
      <c r="J55" s="69">
        <v>1</v>
      </c>
      <c r="K55" s="69">
        <v>0</v>
      </c>
      <c r="L55" s="69">
        <v>3</v>
      </c>
      <c r="M55" s="69" t="s">
        <v>24</v>
      </c>
      <c r="N55" s="69">
        <v>9</v>
      </c>
      <c r="O55" s="69">
        <v>0</v>
      </c>
      <c r="P55" s="69">
        <v>0</v>
      </c>
      <c r="Q55" s="69">
        <v>4</v>
      </c>
      <c r="R55" s="69"/>
      <c r="S55" s="69"/>
      <c r="T55" s="70"/>
      <c r="U55" s="10"/>
      <c r="V55" s="10"/>
      <c r="W55" s="10"/>
      <c r="X55" s="10"/>
      <c r="Y55" s="10"/>
      <c r="Z55" s="10"/>
      <c r="AA55" s="10"/>
      <c r="AB55" s="20" t="s">
        <v>80</v>
      </c>
      <c r="AC55" s="21" t="s">
        <v>17</v>
      </c>
      <c r="AD55" s="55">
        <f>54.6+19+10</f>
        <v>83.6</v>
      </c>
      <c r="AE55" s="55">
        <v>0</v>
      </c>
      <c r="AF55" s="55">
        <v>0</v>
      </c>
      <c r="AG55" s="55">
        <v>0</v>
      </c>
      <c r="AH55" s="55">
        <v>0</v>
      </c>
      <c r="AI55" s="55">
        <f t="shared" si="5"/>
        <v>83.6</v>
      </c>
      <c r="AJ55" s="22">
        <v>2024</v>
      </c>
    </row>
    <row r="56" spans="1:36" s="1" customFormat="1" ht="90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70"/>
      <c r="U56" s="10"/>
      <c r="V56" s="10"/>
      <c r="W56" s="10"/>
      <c r="X56" s="10"/>
      <c r="Y56" s="10"/>
      <c r="Z56" s="10"/>
      <c r="AA56" s="10"/>
      <c r="AB56" s="20" t="s">
        <v>81</v>
      </c>
      <c r="AC56" s="32" t="s">
        <v>21</v>
      </c>
      <c r="AD56" s="23">
        <v>1</v>
      </c>
      <c r="AE56" s="23">
        <v>0</v>
      </c>
      <c r="AF56" s="23">
        <v>0</v>
      </c>
      <c r="AG56" s="23">
        <v>0</v>
      </c>
      <c r="AH56" s="23">
        <v>0</v>
      </c>
      <c r="AI56" s="23">
        <f t="shared" si="5"/>
        <v>1</v>
      </c>
      <c r="AJ56" s="22">
        <v>2024</v>
      </c>
    </row>
    <row r="57" spans="1:36" s="1" customFormat="1" ht="63" customHeight="1">
      <c r="A57" s="73">
        <v>6</v>
      </c>
      <c r="B57" s="73">
        <v>0</v>
      </c>
      <c r="C57" s="73">
        <v>1</v>
      </c>
      <c r="D57" s="73">
        <v>0</v>
      </c>
      <c r="E57" s="73">
        <v>8</v>
      </c>
      <c r="F57" s="73">
        <v>0</v>
      </c>
      <c r="G57" s="73">
        <v>1</v>
      </c>
      <c r="H57" s="73">
        <v>0</v>
      </c>
      <c r="I57" s="73">
        <v>5</v>
      </c>
      <c r="J57" s="73">
        <v>1</v>
      </c>
      <c r="K57" s="73">
        <v>0</v>
      </c>
      <c r="L57" s="73">
        <v>3</v>
      </c>
      <c r="M57" s="73">
        <v>1</v>
      </c>
      <c r="N57" s="73">
        <v>9</v>
      </c>
      <c r="O57" s="73">
        <v>0</v>
      </c>
      <c r="P57" s="73">
        <v>0</v>
      </c>
      <c r="Q57" s="73">
        <v>4</v>
      </c>
      <c r="R57" s="73"/>
      <c r="S57" s="73"/>
      <c r="T57" s="74"/>
      <c r="U57" s="11"/>
      <c r="V57" s="11"/>
      <c r="W57" s="11"/>
      <c r="X57" s="11"/>
      <c r="Y57" s="11"/>
      <c r="Z57" s="11"/>
      <c r="AA57" s="11"/>
      <c r="AB57" s="36" t="s">
        <v>82</v>
      </c>
      <c r="AC57" s="38" t="s">
        <v>17</v>
      </c>
      <c r="AD57" s="39">
        <v>230.522</v>
      </c>
      <c r="AE57" s="39">
        <v>0</v>
      </c>
      <c r="AF57" s="39">
        <v>0</v>
      </c>
      <c r="AG57" s="39">
        <v>0</v>
      </c>
      <c r="AH57" s="39">
        <v>0</v>
      </c>
      <c r="AI57" s="39">
        <f t="shared" si="5"/>
        <v>230.522</v>
      </c>
      <c r="AJ57" s="22">
        <v>2024</v>
      </c>
    </row>
    <row r="58" spans="1:36" s="1" customFormat="1" ht="90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75"/>
      <c r="U58" s="29"/>
      <c r="V58" s="29"/>
      <c r="W58" s="29"/>
      <c r="X58" s="29"/>
      <c r="Y58" s="29"/>
      <c r="Z58" s="29"/>
      <c r="AA58" s="29"/>
      <c r="AB58" s="37" t="s">
        <v>81</v>
      </c>
      <c r="AC58" s="71" t="s">
        <v>21</v>
      </c>
      <c r="AD58" s="43">
        <v>1</v>
      </c>
      <c r="AE58" s="43">
        <v>0</v>
      </c>
      <c r="AF58" s="43">
        <v>0</v>
      </c>
      <c r="AG58" s="43">
        <v>0</v>
      </c>
      <c r="AH58" s="43">
        <v>0</v>
      </c>
      <c r="AI58" s="43">
        <f t="shared" si="5"/>
        <v>1</v>
      </c>
      <c r="AJ58" s="22">
        <v>2024</v>
      </c>
    </row>
    <row r="59" ht="13.5" customHeight="1">
      <c r="AJ59" s="72" t="s">
        <v>72</v>
      </c>
    </row>
  </sheetData>
  <sheetProtection selectLockedCells="1" selectUnlockedCells="1"/>
  <mergeCells count="25">
    <mergeCell ref="H10:AJ10"/>
    <mergeCell ref="H11:AJ11"/>
    <mergeCell ref="AF2:AJ3"/>
    <mergeCell ref="A5:AH5"/>
    <mergeCell ref="AI5:AJ5"/>
    <mergeCell ref="A6:AH6"/>
    <mergeCell ref="AI6:AJ6"/>
    <mergeCell ref="A7:AH7"/>
    <mergeCell ref="AI7:AJ7"/>
    <mergeCell ref="D12:E13"/>
    <mergeCell ref="F12:G13"/>
    <mergeCell ref="H12:N12"/>
    <mergeCell ref="O12:Q13"/>
    <mergeCell ref="R12:AA12"/>
    <mergeCell ref="A12:C13"/>
    <mergeCell ref="AF1:AJ1"/>
    <mergeCell ref="AB12:AB13"/>
    <mergeCell ref="AC12:AC13"/>
    <mergeCell ref="AD12:AH12"/>
    <mergeCell ref="AI12:AJ12"/>
    <mergeCell ref="R13:S13"/>
    <mergeCell ref="W13:Y13"/>
    <mergeCell ref="Z13:AA13"/>
    <mergeCell ref="A8:AJ8"/>
    <mergeCell ref="A9:AJ9"/>
  </mergeCells>
  <printOptions/>
  <pageMargins left="0.39375" right="0.19652777777777777" top="0.31527777777777777" bottom="0.07847222222222222" header="0.5118055555555555" footer="0.5118055555555555"/>
  <pageSetup firstPageNumber="37" useFirstPageNumber="1" horizontalDpi="300" verticalDpi="3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8"/>
  <sheetViews>
    <sheetView zoomScalePageLayoutView="0" workbookViewId="0" topLeftCell="A2">
      <selection activeCell="K6" sqref="K6"/>
    </sheetView>
  </sheetViews>
  <sheetFormatPr defaultColWidth="9.140625" defaultRowHeight="12.75"/>
  <cols>
    <col min="1" max="1" width="30.8515625" style="62" customWidth="1"/>
    <col min="2" max="2" width="14.28125" style="0" customWidth="1"/>
    <col min="3" max="3" width="13.421875" style="0" customWidth="1"/>
    <col min="4" max="4" width="12.8515625" style="0" customWidth="1"/>
    <col min="5" max="5" width="14.140625" style="0" customWidth="1"/>
    <col min="6" max="6" width="12.7109375" style="0" customWidth="1"/>
    <col min="7" max="7" width="13.8515625" style="0" customWidth="1"/>
  </cols>
  <sheetData>
    <row r="2" spans="1:7" ht="30" customHeight="1">
      <c r="A2" s="95" t="s">
        <v>26</v>
      </c>
      <c r="B2" s="95" t="s">
        <v>27</v>
      </c>
      <c r="C2" s="95"/>
      <c r="D2" s="95"/>
      <c r="E2" s="95"/>
      <c r="F2" s="95"/>
      <c r="G2" s="95" t="s">
        <v>28</v>
      </c>
    </row>
    <row r="3" spans="1:7" ht="39.75" customHeight="1">
      <c r="A3" s="95"/>
      <c r="B3" s="16">
        <v>2024</v>
      </c>
      <c r="C3" s="16">
        <v>2025</v>
      </c>
      <c r="D3" s="16">
        <v>2026</v>
      </c>
      <c r="E3" s="16">
        <v>2027</v>
      </c>
      <c r="F3" s="16">
        <v>2028</v>
      </c>
      <c r="G3" s="95"/>
    </row>
    <row r="4" spans="1:7" ht="39.75" customHeight="1">
      <c r="A4" s="17" t="s">
        <v>29</v>
      </c>
      <c r="B4" s="18">
        <f aca="true" t="shared" si="0" ref="B4:G4">B5</f>
        <v>11899.673000000003</v>
      </c>
      <c r="C4" s="18">
        <f t="shared" si="0"/>
        <v>3396.98</v>
      </c>
      <c r="D4" s="18">
        <f t="shared" si="0"/>
        <v>3396.98</v>
      </c>
      <c r="E4" s="18">
        <f t="shared" si="0"/>
        <v>2540.88</v>
      </c>
      <c r="F4" s="18">
        <f t="shared" si="0"/>
        <v>2540.88</v>
      </c>
      <c r="G4" s="18">
        <f t="shared" si="0"/>
        <v>23775.393000000004</v>
      </c>
    </row>
    <row r="5" spans="1:7" ht="126">
      <c r="A5" s="60" t="str">
        <f>Table1!AB22</f>
        <v>Подпрограмма 1 «Поддержка общественного сектора и обеспечение информационной открытости органов местного самоуправления Конаковского муниципального округа"</v>
      </c>
      <c r="B5" s="26">
        <f aca="true" t="shared" si="1" ref="B5:G5">B6+B7+B8</f>
        <v>11899.673000000003</v>
      </c>
      <c r="C5" s="26">
        <f t="shared" si="1"/>
        <v>3396.98</v>
      </c>
      <c r="D5" s="26">
        <f t="shared" si="1"/>
        <v>3396.98</v>
      </c>
      <c r="E5" s="26">
        <f t="shared" si="1"/>
        <v>2540.88</v>
      </c>
      <c r="F5" s="26">
        <f t="shared" si="1"/>
        <v>2540.88</v>
      </c>
      <c r="G5" s="26">
        <f t="shared" si="1"/>
        <v>23775.393000000004</v>
      </c>
    </row>
    <row r="6" spans="1:7" ht="78.75">
      <c r="A6" s="61" t="str">
        <f>Table1!AB23</f>
        <v>Задача 1 "Содействие развитию институтов гражданского общества в Конаковском муниципальном округе"</v>
      </c>
      <c r="B6" s="27">
        <f>Table1!AD23</f>
        <v>507</v>
      </c>
      <c r="C6" s="27">
        <f>Table1!AE23</f>
        <v>507</v>
      </c>
      <c r="D6" s="27">
        <f>Table1!AF23</f>
        <v>507</v>
      </c>
      <c r="E6" s="27">
        <f>Table1!AG23</f>
        <v>507</v>
      </c>
      <c r="F6" s="27">
        <f>Table1!AH23</f>
        <v>507</v>
      </c>
      <c r="G6" s="27">
        <f>Table1!AI23</f>
        <v>2535</v>
      </c>
    </row>
    <row r="7" spans="1:7" ht="173.25">
      <c r="A7" s="61" t="str">
        <f>Table1!AB30</f>
        <v>Задача 2 "Информирование населения о деятельности  органов местного самоуправления и основных направлениях социально-экономического развития Конаковского муниципального округа через электронные и печатные средства массовой информации"</v>
      </c>
      <c r="B7" s="27">
        <f>Table1!AD30</f>
        <v>3099.897</v>
      </c>
      <c r="C7" s="27">
        <f>Table1!AE30</f>
        <v>2889.98</v>
      </c>
      <c r="D7" s="27">
        <f>Table1!AF30</f>
        <v>2889.98</v>
      </c>
      <c r="E7" s="27">
        <f>Table1!AG30</f>
        <v>2033.88</v>
      </c>
      <c r="F7" s="27">
        <f>Table1!AH30</f>
        <v>2033.88</v>
      </c>
      <c r="G7" s="27">
        <f>SUM(B7:F7)</f>
        <v>12947.617000000002</v>
      </c>
    </row>
    <row r="8" spans="1:7" ht="63">
      <c r="A8" s="61" t="str">
        <f>Table1!AB41</f>
        <v>Задача 3 "Содействие развитию проектов поддержки местных инициатив"</v>
      </c>
      <c r="B8" s="27">
        <f>Table1!AD41</f>
        <v>8292.776000000002</v>
      </c>
      <c r="C8" s="27">
        <f>Table1!AE41</f>
        <v>0</v>
      </c>
      <c r="D8" s="27">
        <f>Table1!AF41</f>
        <v>0</v>
      </c>
      <c r="E8" s="27">
        <f>Table1!AG41</f>
        <v>0</v>
      </c>
      <c r="F8" s="27">
        <f>Table1!AH41</f>
        <v>0</v>
      </c>
      <c r="G8" s="27">
        <f>SUM(B8:F8)</f>
        <v>8292.776000000002</v>
      </c>
    </row>
  </sheetData>
  <sheetProtection/>
  <mergeCells count="3">
    <mergeCell ref="A2:A3"/>
    <mergeCell ref="B2:F2"/>
    <mergeCell ref="G2:G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User</cp:lastModifiedBy>
  <cp:lastPrinted>2024-02-06T07:19:53Z</cp:lastPrinted>
  <dcterms:created xsi:type="dcterms:W3CDTF">2016-11-10T10:38:11Z</dcterms:created>
  <dcterms:modified xsi:type="dcterms:W3CDTF">2024-02-13T07:34:37Z</dcterms:modified>
  <cp:category/>
  <cp:version/>
  <cp:contentType/>
  <cp:contentStatus/>
</cp:coreProperties>
</file>