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'Лист1'!$A$1:$Z$77</definedName>
  </definedNames>
  <calcPr fullCalcOnLoad="1"/>
</workbook>
</file>

<file path=xl/sharedStrings.xml><?xml version="1.0" encoding="utf-8"?>
<sst xmlns="http://schemas.openxmlformats.org/spreadsheetml/2006/main" count="199" uniqueCount="99">
  <si>
    <t>Тверской области "Развитие транспортного комплекса и</t>
  </si>
  <si>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</si>
  <si>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</si>
  <si>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</si>
  <si>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</si>
  <si>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</si>
  <si>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</si>
  <si>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</si>
  <si>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</si>
  <si>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</si>
  <si>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</si>
  <si>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</si>
  <si>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</si>
  <si>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</si>
  <si>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</si>
  <si>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</si>
  <si>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</si>
  <si>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</si>
  <si>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</si>
  <si>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</si>
  <si>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</si>
  <si>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</si>
  <si>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</si>
  <si>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</si>
  <si>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</si>
  <si>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</si>
  <si>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</si>
  <si>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</si>
  <si>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дорожного хозяйства Конаковского района" на 2021-2025 годы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</si>
  <si>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</si>
  <si>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</si>
  <si>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</si>
  <si>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</si>
  <si>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</si>
  <si>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</si>
  <si>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</si>
  <si>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Характеристика муниципальной  программы МО "Конаковский район" Тверской области</t>
  </si>
  <si>
    <t>"Развитие транспортного комплекса и дорожного хозяйства Конаковского района Тверской области" на 2021 - 2025 годы</t>
  </si>
  <si>
    <t>1. Программа-муниципальная  программа МО "Конаковский район" Тверской области</t>
  </si>
  <si>
    <t>2. Подпрограмма - подпрограмма муниципальной  программы МО "Конаковский район" Тверской области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</si>
  <si>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</si>
  <si>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</si>
  <si>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</si>
  <si>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</si>
  <si>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</si>
  <si>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</si>
  <si>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</si>
  <si>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</si>
  <si>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</si>
  <si>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</si>
  <si>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</si>
  <si>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</si>
  <si>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</si>
  <si>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</si>
  <si>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</si>
  <si>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</si>
  <si>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</si>
  <si>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</si>
  <si>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</si>
  <si>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</si>
  <si>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</si>
  <si>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</si>
  <si>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</si>
  <si>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</si>
  <si>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</si>
  <si>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</si>
  <si>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</si>
  <si>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</si>
  <si>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</si>
  <si>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</si>
  <si>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</si>
  <si>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</si>
  <si>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</si>
  <si>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</si>
  <si>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</si>
  <si>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</si>
  <si>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</si>
  <si>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</si>
  <si>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</si>
  <si>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</si>
  <si>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</si>
  <si>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</si>
  <si>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</si>
  <si>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</si>
  <si>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t>Главный администратор (администратор)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</si>
  <si>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Администратор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</si>
  <si>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Ответственный исполнитель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</si>
  <si>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</si>
  <si>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</si>
  <si>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"Колличество объектов по которым осуществлялся строительный контроль"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</si>
  <si>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</si>
  <si>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</si>
  <si>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</si>
  <si>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</si>
  <si>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</si>
  <si>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Приложение № 4 к Постановлению </t>
  </si>
  <si>
    <t xml:space="preserve"> к муниципальной программе МО "Конаковский район"</t>
  </si>
  <si>
    <t xml:space="preserve">"Приложение  </t>
  </si>
  <si>
    <r>
      <t>№ _</t>
    </r>
    <r>
      <rPr>
        <u val="single"/>
        <sz val="10"/>
        <rFont val="Times New Roman"/>
        <family val="1"/>
      </rPr>
      <t>212</t>
    </r>
    <r>
      <rPr>
        <sz val="10"/>
        <rFont val="Times New Roman"/>
        <family val="1"/>
      </rPr>
      <t>__от "_</t>
    </r>
    <r>
      <rPr>
        <u val="single"/>
        <sz val="10"/>
        <rFont val="Times New Roman"/>
        <family val="1"/>
      </rPr>
      <t>01</t>
    </r>
    <r>
      <rPr>
        <sz val="10"/>
        <rFont val="Times New Roman"/>
        <family val="1"/>
      </rPr>
      <t>_"_______</t>
    </r>
    <r>
      <rPr>
        <u val="single"/>
        <sz val="10"/>
        <rFont val="Times New Roman"/>
        <family val="1"/>
      </rPr>
      <t>04</t>
    </r>
    <r>
      <rPr>
        <sz val="10"/>
        <rFont val="Times New Roman"/>
        <family val="1"/>
      </rPr>
      <t>______2021 г.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</si>
</sst>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10" applyNumberFormat="0" applyAlignment="0" applyProtection="0"/>
    <xf numFmtId="0" fontId="47" fillId="42" borderId="11" applyNumberFormat="0" applyAlignment="0" applyProtection="0"/>
    <xf numFmtId="0" fontId="48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43" borderId="16" applyNumberFormat="0" applyAlignment="0" applyProtection="0"/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2" fillId="0" borderId="0">
      <alignment/>
      <protection/>
    </xf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0" fillId="4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164" fontId="61" fillId="49" borderId="25" xfId="0" applyNumberFormat="1" applyFont="1" applyFill="1" applyBorder="1" applyAlignment="1">
      <alignment horizontal="center" vertical="center" wrapText="1"/>
    </xf>
    <xf numFmtId="3" fontId="61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0" borderId="25" xfId="0" applyNumberFormat="1" applyFont="1" applyFill="1" applyBorder="1" applyAlignment="1">
      <alignment horizontal="center" vertical="center" wrapText="1"/>
    </xf>
    <xf numFmtId="164" fontId="61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1" fillId="0" borderId="25" xfId="0" applyNumberFormat="1" applyFont="1" applyFill="1" applyBorder="1" applyAlignment="1">
      <alignment horizontal="center" vertical="center" wrapText="1"/>
    </xf>
    <xf numFmtId="172" fontId="26" fillId="0" borderId="25" xfId="0" applyNumberFormat="1" applyFont="1" applyFill="1" applyBorder="1" applyAlignment="1">
      <alignment horizontal="center" vertical="center" wrapText="1"/>
    </xf>
    <xf numFmtId="164" fontId="26" fillId="0" borderId="30" xfId="0" applyNumberFormat="1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77"/>
  <sheetViews>
    <sheetView tabSelected="1" zoomScale="110" zoomScaleNormal="110" zoomScaleSheetLayoutView="130" workbookViewId="0" topLeftCell="A28">
      <selection activeCell="A18" sqref="A18:Z18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0" width="12.140625" style="1" customWidth="1"/>
    <col min="201" max="16384" width="12.140625" style="3" customWidth="1"/>
  </cols>
  <sheetData>
    <row r="1" spans="19:26" ht="12.75">
      <c r="S1" s="100" t="s">
        <v>95</v>
      </c>
      <c r="T1" s="100"/>
      <c r="U1" s="100"/>
      <c r="V1" s="100"/>
      <c r="W1" s="100"/>
      <c r="X1" s="100"/>
      <c r="Y1" s="100"/>
      <c r="Z1" s="100"/>
    </row>
    <row r="2" spans="19:26" ht="12.75">
      <c r="S2" s="100" t="s">
        <v>94</v>
      </c>
      <c r="T2" s="100"/>
      <c r="U2" s="100"/>
      <c r="V2" s="100"/>
      <c r="W2" s="100"/>
      <c r="X2" s="100"/>
      <c r="Y2" s="100"/>
      <c r="Z2" s="100"/>
    </row>
    <row r="3" spans="19:26" ht="12.75">
      <c r="S3" s="100" t="s">
        <v>98</v>
      </c>
      <c r="T3" s="100"/>
      <c r="U3" s="100"/>
      <c r="V3" s="100"/>
      <c r="W3" s="100"/>
      <c r="X3" s="100"/>
      <c r="Y3" s="100"/>
      <c r="Z3" s="100"/>
    </row>
    <row r="4" spans="19:26" ht="14.25" customHeight="1">
      <c r="S4" s="90" t="s">
        <v>97</v>
      </c>
      <c r="T4" s="90"/>
      <c r="U4" s="90"/>
      <c r="V4" s="90"/>
      <c r="W4" s="90"/>
      <c r="X4" s="90"/>
      <c r="Y4" s="90"/>
      <c r="Z4" s="90"/>
    </row>
    <row r="5" spans="1:203" s="6" customFormat="1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90" t="s">
        <v>96</v>
      </c>
      <c r="T5" s="90"/>
      <c r="U5" s="90"/>
      <c r="V5" s="90"/>
      <c r="W5" s="90"/>
      <c r="X5" s="90"/>
      <c r="Y5" s="90"/>
      <c r="Z5" s="90"/>
      <c r="GS5" s="7"/>
      <c r="GT5" s="7"/>
      <c r="GU5" s="7"/>
    </row>
    <row r="6" spans="1:203" s="6" customFormat="1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90" t="s">
        <v>0</v>
      </c>
      <c r="T6" s="90"/>
      <c r="U6" s="90"/>
      <c r="V6" s="90"/>
      <c r="W6" s="90"/>
      <c r="X6" s="90"/>
      <c r="Y6" s="90"/>
      <c r="Z6" s="90"/>
      <c r="GS6" s="7"/>
      <c r="GT6" s="7"/>
      <c r="GU6" s="7"/>
    </row>
    <row r="7" spans="1:203" s="6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90" t="s">
        <v>28</v>
      </c>
      <c r="T7" s="90"/>
      <c r="U7" s="90"/>
      <c r="V7" s="90"/>
      <c r="W7" s="90"/>
      <c r="X7" s="90"/>
      <c r="Y7" s="90"/>
      <c r="Z7" s="90"/>
      <c r="GS7" s="7"/>
      <c r="GT7" s="7"/>
      <c r="GU7" s="7"/>
    </row>
    <row r="8" spans="1:203" s="6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8"/>
      <c r="T8" s="8"/>
      <c r="U8" s="8"/>
      <c r="V8" s="8"/>
      <c r="W8" s="8"/>
      <c r="X8" s="8"/>
      <c r="Y8" s="8"/>
      <c r="Z8" s="8"/>
      <c r="GS8" s="7"/>
      <c r="GT8" s="7"/>
      <c r="GU8" s="7"/>
    </row>
    <row r="9" spans="1:203" s="6" customFormat="1" ht="15" customHeight="1">
      <c r="A9" s="96" t="s">
        <v>36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GS9" s="7"/>
      <c r="GT9" s="7"/>
      <c r="GU9" s="7"/>
    </row>
    <row r="10" spans="1:203" s="6" customFormat="1" ht="15" customHeight="1">
      <c r="A10" s="96" t="s">
        <v>37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GS10" s="7"/>
      <c r="GT10" s="7"/>
      <c r="GU10" s="7"/>
    </row>
    <row r="11" spans="1:203" s="6" customFormat="1" ht="1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GS11" s="7"/>
      <c r="GT11" s="7"/>
      <c r="GU11" s="7"/>
    </row>
    <row r="12" spans="1:203" s="6" customFormat="1" ht="15.75" customHeight="1">
      <c r="A12" s="95" t="s">
        <v>84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GS12" s="7"/>
      <c r="GT12" s="7"/>
      <c r="GU12" s="7"/>
    </row>
    <row r="13" spans="1:203" s="6" customFormat="1" ht="18.75" customHeight="1">
      <c r="A13" s="95" t="s">
        <v>85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GS13" s="7"/>
      <c r="GT13" s="7"/>
      <c r="GU13" s="7"/>
    </row>
    <row r="14" spans="18:203" s="6" customFormat="1" ht="11.25" customHeight="1">
      <c r="R14" s="5"/>
      <c r="Y14" s="8"/>
      <c r="Z14" s="8"/>
      <c r="GS14" s="7"/>
      <c r="GT14" s="7"/>
      <c r="GU14" s="7"/>
    </row>
    <row r="15" spans="1:203" s="6" customFormat="1" ht="15.75" customHeight="1">
      <c r="A15" s="95" t="s">
        <v>86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GS15" s="7"/>
      <c r="GT15" s="7"/>
      <c r="GU15" s="7"/>
    </row>
    <row r="16" spans="18:203" s="6" customFormat="1" ht="12" customHeight="1">
      <c r="R16" s="5"/>
      <c r="GS16" s="7"/>
      <c r="GT16" s="7"/>
      <c r="GU16" s="7"/>
    </row>
    <row r="17" spans="1:203" s="6" customFormat="1" ht="13.5" customHeight="1">
      <c r="A17" s="97" t="s">
        <v>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GS17" s="7"/>
      <c r="GT17" s="7"/>
      <c r="GU17" s="7"/>
    </row>
    <row r="18" spans="1:203" s="6" customFormat="1" ht="13.5" customHeight="1">
      <c r="A18" s="94" t="s">
        <v>38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GS18" s="7"/>
      <c r="GT18" s="7"/>
      <c r="GU18" s="7"/>
    </row>
    <row r="19" spans="1:203" s="6" customFormat="1" ht="13.5" customHeight="1">
      <c r="A19" s="94" t="s">
        <v>39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GS19" s="7"/>
      <c r="GT19" s="7"/>
      <c r="GU19" s="7"/>
    </row>
    <row r="20" spans="1:203" s="6" customFormat="1" ht="13.5" customHeight="1">
      <c r="A20" s="94" t="s">
        <v>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GS20" s="7"/>
      <c r="GT20" s="7"/>
      <c r="GU20" s="7"/>
    </row>
    <row r="21" spans="1:203" s="6" customFormat="1" ht="13.5" customHeight="1">
      <c r="A21" s="94" t="s">
        <v>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GS21" s="7"/>
      <c r="GT21" s="7"/>
      <c r="GU21" s="7"/>
    </row>
    <row r="22" spans="1:203" s="6" customFormat="1" ht="13.5" customHeight="1">
      <c r="A22" s="94" t="s">
        <v>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GS22" s="7"/>
      <c r="GT22" s="7"/>
      <c r="GU22" s="7"/>
    </row>
    <row r="23" spans="1:203" s="6" customFormat="1" ht="13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GS23" s="7"/>
      <c r="GT23" s="7"/>
      <c r="GU23" s="7"/>
    </row>
    <row r="24" spans="1:203" s="6" customFormat="1" ht="33" customHeight="1">
      <c r="A24" s="93" t="s">
        <v>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1" t="s">
        <v>6</v>
      </c>
      <c r="S24" s="92" t="s">
        <v>7</v>
      </c>
      <c r="T24" s="93" t="s">
        <v>8</v>
      </c>
      <c r="U24" s="93"/>
      <c r="V24" s="93"/>
      <c r="W24" s="93"/>
      <c r="X24" s="93"/>
      <c r="Y24" s="92" t="s">
        <v>9</v>
      </c>
      <c r="Z24" s="92"/>
      <c r="GS24" s="7"/>
      <c r="GT24" s="7"/>
      <c r="GU24" s="7"/>
    </row>
    <row r="25" spans="1:203" s="6" customFormat="1" ht="39.75" customHeight="1">
      <c r="A25" s="99" t="s">
        <v>10</v>
      </c>
      <c r="B25" s="99"/>
      <c r="C25" s="99"/>
      <c r="D25" s="92" t="s">
        <v>11</v>
      </c>
      <c r="E25" s="92"/>
      <c r="F25" s="92" t="s">
        <v>12</v>
      </c>
      <c r="G25" s="92"/>
      <c r="H25" s="98" t="s">
        <v>13</v>
      </c>
      <c r="I25" s="98"/>
      <c r="J25" s="98"/>
      <c r="K25" s="98"/>
      <c r="L25" s="98"/>
      <c r="M25" s="98"/>
      <c r="N25" s="98"/>
      <c r="O25" s="98"/>
      <c r="P25" s="98"/>
      <c r="Q25" s="98"/>
      <c r="R25" s="91"/>
      <c r="S25" s="92"/>
      <c r="T25" s="38">
        <v>2021</v>
      </c>
      <c r="U25" s="38">
        <v>2022</v>
      </c>
      <c r="V25" s="38">
        <v>2023</v>
      </c>
      <c r="W25" s="38">
        <v>2024</v>
      </c>
      <c r="X25" s="38">
        <v>2025</v>
      </c>
      <c r="Y25" s="38" t="s">
        <v>14</v>
      </c>
      <c r="Z25" s="35" t="s">
        <v>15</v>
      </c>
      <c r="GS25" s="7"/>
      <c r="GT25" s="7"/>
      <c r="GU25" s="7"/>
    </row>
    <row r="26" spans="1:203" s="6" customFormat="1" ht="15.75" customHeight="1">
      <c r="A26" s="35">
        <v>1</v>
      </c>
      <c r="B26" s="35">
        <v>2</v>
      </c>
      <c r="C26" s="35">
        <v>3</v>
      </c>
      <c r="D26" s="35">
        <v>4</v>
      </c>
      <c r="E26" s="35">
        <v>5</v>
      </c>
      <c r="F26" s="35">
        <v>6</v>
      </c>
      <c r="G26" s="35">
        <v>7</v>
      </c>
      <c r="H26" s="35">
        <v>8</v>
      </c>
      <c r="I26" s="35">
        <v>9</v>
      </c>
      <c r="J26" s="35">
        <v>10</v>
      </c>
      <c r="K26" s="35">
        <v>11</v>
      </c>
      <c r="L26" s="35">
        <v>12</v>
      </c>
      <c r="M26" s="35">
        <v>13</v>
      </c>
      <c r="N26" s="35">
        <v>14</v>
      </c>
      <c r="O26" s="35">
        <v>15</v>
      </c>
      <c r="P26" s="35">
        <v>16</v>
      </c>
      <c r="Q26" s="35">
        <v>17</v>
      </c>
      <c r="R26" s="35">
        <v>18</v>
      </c>
      <c r="S26" s="35">
        <v>19</v>
      </c>
      <c r="T26" s="35">
        <v>20</v>
      </c>
      <c r="U26" s="35">
        <v>21</v>
      </c>
      <c r="V26" s="35">
        <v>22</v>
      </c>
      <c r="W26" s="35">
        <v>23</v>
      </c>
      <c r="X26" s="35">
        <v>24</v>
      </c>
      <c r="Y26" s="35">
        <v>25</v>
      </c>
      <c r="Z26" s="35">
        <v>26</v>
      </c>
      <c r="GS26" s="7"/>
      <c r="GT26" s="7"/>
      <c r="GU26" s="7"/>
    </row>
    <row r="27" spans="1:203" s="6" customFormat="1" ht="21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2" t="s">
        <v>16</v>
      </c>
      <c r="S27" s="33" t="s">
        <v>17</v>
      </c>
      <c r="T27" s="39">
        <f>SUM(T32+T44)</f>
        <v>149295.56699999998</v>
      </c>
      <c r="U27" s="39">
        <f>SUM(U32+U44)</f>
        <v>148757.58</v>
      </c>
      <c r="V27" s="39">
        <f>SUM(V32+V44)</f>
        <v>155318.885</v>
      </c>
      <c r="W27" s="39">
        <f>SUM(W32+W44)</f>
        <v>34613.36</v>
      </c>
      <c r="X27" s="39">
        <f>SUM(X32+X44)</f>
        <v>34613.36</v>
      </c>
      <c r="Y27" s="39">
        <f>SUM(T27:X27)</f>
        <v>522598.752</v>
      </c>
      <c r="Z27" s="31">
        <v>2025</v>
      </c>
      <c r="GS27" s="7"/>
      <c r="GT27" s="7"/>
      <c r="GU27" s="7"/>
    </row>
    <row r="28" spans="1:203" s="6" customFormat="1" ht="27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6"/>
      <c r="Q28" s="36"/>
      <c r="R28" s="32" t="s">
        <v>40</v>
      </c>
      <c r="S28" s="33" t="s">
        <v>18</v>
      </c>
      <c r="T28" s="39" t="s">
        <v>18</v>
      </c>
      <c r="U28" s="39" t="s">
        <v>18</v>
      </c>
      <c r="V28" s="39" t="s">
        <v>18</v>
      </c>
      <c r="W28" s="39" t="s">
        <v>18</v>
      </c>
      <c r="X28" s="39" t="s">
        <v>18</v>
      </c>
      <c r="Y28" s="39" t="s">
        <v>18</v>
      </c>
      <c r="Z28" s="31" t="s">
        <v>19</v>
      </c>
      <c r="GS28" s="7"/>
      <c r="GT28" s="7"/>
      <c r="GU28" s="7"/>
    </row>
    <row r="29" spans="1:203" s="6" customFormat="1" ht="25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6"/>
      <c r="Q29" s="36"/>
      <c r="R29" s="41" t="s">
        <v>41</v>
      </c>
      <c r="S29" s="62" t="s">
        <v>27</v>
      </c>
      <c r="T29" s="45">
        <v>2505.5</v>
      </c>
      <c r="U29" s="45">
        <v>2505.5</v>
      </c>
      <c r="V29" s="45">
        <v>2505.5</v>
      </c>
      <c r="W29" s="45">
        <v>2505.5</v>
      </c>
      <c r="X29" s="45">
        <v>2505.5</v>
      </c>
      <c r="Y29" s="45">
        <v>2505.5</v>
      </c>
      <c r="Z29" s="31">
        <v>2025</v>
      </c>
      <c r="AA29" s="9"/>
      <c r="GS29" s="7"/>
      <c r="GT29" s="7"/>
      <c r="GU29" s="7"/>
    </row>
    <row r="30" spans="1:203" s="6" customFormat="1" ht="38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/>
      <c r="P30" s="36"/>
      <c r="Q30" s="36"/>
      <c r="R30" s="32" t="s">
        <v>42</v>
      </c>
      <c r="S30" s="43" t="s">
        <v>26</v>
      </c>
      <c r="T30" s="42">
        <v>53.59443</v>
      </c>
      <c r="U30" s="42">
        <v>53.59443</v>
      </c>
      <c r="V30" s="42">
        <v>53.59443</v>
      </c>
      <c r="W30" s="42">
        <v>53.59443</v>
      </c>
      <c r="X30" s="42">
        <v>53.59443</v>
      </c>
      <c r="Y30" s="42">
        <v>53.59443</v>
      </c>
      <c r="Z30" s="50">
        <v>2025</v>
      </c>
      <c r="AA30" s="9"/>
      <c r="GS30" s="7"/>
      <c r="GT30" s="7"/>
      <c r="GU30" s="7"/>
    </row>
    <row r="31" spans="1:203" s="6" customFormat="1" ht="5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6"/>
      <c r="Q31" s="36"/>
      <c r="R31" s="63" t="s">
        <v>43</v>
      </c>
      <c r="S31" s="33" t="s">
        <v>22</v>
      </c>
      <c r="T31" s="30">
        <v>10</v>
      </c>
      <c r="U31" s="30">
        <v>10</v>
      </c>
      <c r="V31" s="30">
        <v>9</v>
      </c>
      <c r="W31" s="30">
        <v>9</v>
      </c>
      <c r="X31" s="30">
        <v>7</v>
      </c>
      <c r="Y31" s="30">
        <v>7</v>
      </c>
      <c r="Z31" s="31">
        <v>2025</v>
      </c>
      <c r="AA31" s="9"/>
      <c r="GS31" s="7"/>
      <c r="GT31" s="7"/>
      <c r="GU31" s="7"/>
    </row>
    <row r="32" spans="1:27" s="6" customFormat="1" ht="30.75" customHeight="1">
      <c r="A32" s="46">
        <v>6</v>
      </c>
      <c r="B32" s="46">
        <v>0</v>
      </c>
      <c r="C32" s="46">
        <v>1</v>
      </c>
      <c r="D32" s="46">
        <v>0</v>
      </c>
      <c r="E32" s="46">
        <v>4</v>
      </c>
      <c r="F32" s="46">
        <v>0</v>
      </c>
      <c r="G32" s="46">
        <v>8</v>
      </c>
      <c r="H32" s="46">
        <v>0</v>
      </c>
      <c r="I32" s="46">
        <v>3</v>
      </c>
      <c r="J32" s="46">
        <v>1</v>
      </c>
      <c r="K32" s="46">
        <v>0</v>
      </c>
      <c r="L32" s="46">
        <v>0</v>
      </c>
      <c r="M32" s="46">
        <v>0</v>
      </c>
      <c r="N32" s="46">
        <v>0</v>
      </c>
      <c r="O32" s="47" t="s">
        <v>31</v>
      </c>
      <c r="P32" s="47" t="s">
        <v>31</v>
      </c>
      <c r="Q32" s="47" t="s">
        <v>31</v>
      </c>
      <c r="R32" s="51" t="s">
        <v>44</v>
      </c>
      <c r="S32" s="49" t="s">
        <v>17</v>
      </c>
      <c r="T32" s="39">
        <f>SUM(T38)</f>
        <v>2062.5330000000004</v>
      </c>
      <c r="U32" s="39">
        <f>U38</f>
        <v>2144.933</v>
      </c>
      <c r="V32" s="39">
        <f>SUM(V33+V38)</f>
        <v>2237.2</v>
      </c>
      <c r="W32" s="39">
        <f>W38</f>
        <v>559.3</v>
      </c>
      <c r="X32" s="39">
        <f>X38</f>
        <v>559.3</v>
      </c>
      <c r="Y32" s="39">
        <f>SUM(T32:X32)</f>
        <v>7563.2660000000005</v>
      </c>
      <c r="Z32" s="31">
        <v>2025</v>
      </c>
      <c r="AA32" s="9"/>
    </row>
    <row r="33" spans="1:26" s="6" customFormat="1" ht="25.5">
      <c r="A33" s="46">
        <v>6</v>
      </c>
      <c r="B33" s="46">
        <v>0</v>
      </c>
      <c r="C33" s="46">
        <v>1</v>
      </c>
      <c r="D33" s="46">
        <v>0</v>
      </c>
      <c r="E33" s="46">
        <v>4</v>
      </c>
      <c r="F33" s="46">
        <v>0</v>
      </c>
      <c r="G33" s="46">
        <v>8</v>
      </c>
      <c r="H33" s="46">
        <v>0</v>
      </c>
      <c r="I33" s="46">
        <v>3</v>
      </c>
      <c r="J33" s="46">
        <v>1</v>
      </c>
      <c r="K33" s="46">
        <v>0</v>
      </c>
      <c r="L33" s="46">
        <v>1</v>
      </c>
      <c r="M33" s="46">
        <v>0</v>
      </c>
      <c r="N33" s="46">
        <v>0</v>
      </c>
      <c r="O33" s="47" t="s">
        <v>31</v>
      </c>
      <c r="P33" s="47" t="s">
        <v>31</v>
      </c>
      <c r="Q33" s="47" t="s">
        <v>31</v>
      </c>
      <c r="R33" s="32" t="s">
        <v>45</v>
      </c>
      <c r="S33" s="54" t="s">
        <v>17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1" t="s">
        <v>19</v>
      </c>
    </row>
    <row r="34" spans="1:203" s="6" customFormat="1" ht="28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2" t="s">
        <v>46</v>
      </c>
      <c r="S34" s="62" t="s">
        <v>23</v>
      </c>
      <c r="T34" s="45">
        <v>2500</v>
      </c>
      <c r="U34" s="45">
        <v>2500</v>
      </c>
      <c r="V34" s="45">
        <v>2500</v>
      </c>
      <c r="W34" s="45">
        <v>2500</v>
      </c>
      <c r="X34" s="45">
        <v>2500</v>
      </c>
      <c r="Y34" s="45">
        <v>2500</v>
      </c>
      <c r="Z34" s="31">
        <v>2025</v>
      </c>
      <c r="GS34" s="7"/>
      <c r="GT34" s="7"/>
      <c r="GU34" s="7"/>
    </row>
    <row r="35" spans="1:203" s="6" customFormat="1" ht="25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6"/>
      <c r="P35" s="36"/>
      <c r="Q35" s="36"/>
      <c r="R35" s="32" t="s">
        <v>47</v>
      </c>
      <c r="S35" s="33" t="s">
        <v>22</v>
      </c>
      <c r="T35" s="30">
        <v>5</v>
      </c>
      <c r="U35" s="30">
        <v>5</v>
      </c>
      <c r="V35" s="30">
        <v>4</v>
      </c>
      <c r="W35" s="30">
        <v>4</v>
      </c>
      <c r="X35" s="30">
        <v>3</v>
      </c>
      <c r="Y35" s="30">
        <v>3</v>
      </c>
      <c r="Z35" s="31">
        <v>2025</v>
      </c>
      <c r="GS35" s="7"/>
      <c r="GT35" s="7"/>
      <c r="GU35" s="7"/>
    </row>
    <row r="36" spans="1:203" s="6" customFormat="1" ht="25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/>
      <c r="P36" s="36"/>
      <c r="Q36" s="36"/>
      <c r="R36" s="32" t="s">
        <v>48</v>
      </c>
      <c r="S36" s="43" t="s">
        <v>29</v>
      </c>
      <c r="T36" s="30">
        <v>1</v>
      </c>
      <c r="U36" s="30">
        <v>1</v>
      </c>
      <c r="V36" s="30">
        <v>1</v>
      </c>
      <c r="W36" s="30">
        <v>1</v>
      </c>
      <c r="X36" s="30">
        <v>1</v>
      </c>
      <c r="Y36" s="30">
        <v>1</v>
      </c>
      <c r="Z36" s="31">
        <v>2025</v>
      </c>
      <c r="GS36" s="7"/>
      <c r="GT36" s="7"/>
      <c r="GU36" s="7"/>
    </row>
    <row r="37" spans="1:203" s="6" customFormat="1" ht="25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/>
      <c r="P37" s="36"/>
      <c r="Q37" s="36"/>
      <c r="R37" s="32" t="s">
        <v>49</v>
      </c>
      <c r="S37" s="43" t="s">
        <v>29</v>
      </c>
      <c r="T37" s="30">
        <v>1</v>
      </c>
      <c r="U37" s="30">
        <v>1</v>
      </c>
      <c r="V37" s="30">
        <v>1</v>
      </c>
      <c r="W37" s="30">
        <v>1</v>
      </c>
      <c r="X37" s="30">
        <v>1</v>
      </c>
      <c r="Y37" s="30">
        <v>1</v>
      </c>
      <c r="Z37" s="31">
        <v>2025</v>
      </c>
      <c r="GS37" s="7"/>
      <c r="GT37" s="7"/>
      <c r="GU37" s="7"/>
    </row>
    <row r="38" spans="1:203" s="6" customFormat="1" ht="25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/>
      <c r="P38" s="36"/>
      <c r="Q38" s="36"/>
      <c r="R38" s="32" t="s">
        <v>50</v>
      </c>
      <c r="S38" s="33" t="s">
        <v>17</v>
      </c>
      <c r="T38" s="39">
        <f>SUM(T40+T42)</f>
        <v>2062.5330000000004</v>
      </c>
      <c r="U38" s="39">
        <f>SUM(U40+U42)</f>
        <v>2144.933</v>
      </c>
      <c r="V38" s="39">
        <f>SUM(V40+V42)</f>
        <v>2237.2</v>
      </c>
      <c r="W38" s="39">
        <f>SUM(W40+W42)</f>
        <v>559.3</v>
      </c>
      <c r="X38" s="39">
        <f>SUM(X40+X42)</f>
        <v>559.3</v>
      </c>
      <c r="Y38" s="39">
        <f>SUM(T38:X38)</f>
        <v>7563.2660000000005</v>
      </c>
      <c r="Z38" s="31">
        <v>2025</v>
      </c>
      <c r="GS38" s="7"/>
      <c r="GT38" s="7"/>
      <c r="GU38" s="7"/>
    </row>
    <row r="39" spans="1:203" s="6" customFormat="1" ht="34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6"/>
      <c r="Q39" s="36"/>
      <c r="R39" s="32" t="s">
        <v>51</v>
      </c>
      <c r="S39" s="33" t="s">
        <v>21</v>
      </c>
      <c r="T39" s="45">
        <v>5.5</v>
      </c>
      <c r="U39" s="45">
        <v>5.5</v>
      </c>
      <c r="V39" s="45">
        <v>5.5</v>
      </c>
      <c r="W39" s="45">
        <v>5.5</v>
      </c>
      <c r="X39" s="45">
        <v>5.5</v>
      </c>
      <c r="Y39" s="45">
        <v>5.5</v>
      </c>
      <c r="Z39" s="31">
        <v>2025</v>
      </c>
      <c r="AA39" s="37"/>
      <c r="GS39" s="7"/>
      <c r="GT39" s="7"/>
      <c r="GU39" s="7"/>
    </row>
    <row r="40" spans="1:203" s="6" customFormat="1" ht="42" customHeight="1">
      <c r="A40" s="35">
        <v>6</v>
      </c>
      <c r="B40" s="35">
        <v>0</v>
      </c>
      <c r="C40" s="35">
        <v>1</v>
      </c>
      <c r="D40" s="35">
        <v>0</v>
      </c>
      <c r="E40" s="35">
        <v>4</v>
      </c>
      <c r="F40" s="35">
        <v>0</v>
      </c>
      <c r="G40" s="35">
        <v>8</v>
      </c>
      <c r="H40" s="35">
        <v>0</v>
      </c>
      <c r="I40" s="35">
        <v>3</v>
      </c>
      <c r="J40" s="35">
        <v>1</v>
      </c>
      <c r="K40" s="35">
        <v>0</v>
      </c>
      <c r="L40" s="35">
        <v>2</v>
      </c>
      <c r="M40" s="35">
        <v>1</v>
      </c>
      <c r="N40" s="35">
        <v>0</v>
      </c>
      <c r="O40" s="36" t="s">
        <v>81</v>
      </c>
      <c r="P40" s="36" t="s">
        <v>80</v>
      </c>
      <c r="Q40" s="36" t="s">
        <v>31</v>
      </c>
      <c r="R40" s="32" t="s">
        <v>52</v>
      </c>
      <c r="S40" s="65" t="s">
        <v>17</v>
      </c>
      <c r="T40" s="82">
        <v>1546.9</v>
      </c>
      <c r="U40" s="82">
        <v>1608.7</v>
      </c>
      <c r="V40" s="82">
        <v>1677.9</v>
      </c>
      <c r="W40" s="83">
        <v>0</v>
      </c>
      <c r="X40" s="83">
        <v>0</v>
      </c>
      <c r="Y40" s="52">
        <f>SUM(T40:X40)</f>
        <v>4833.5</v>
      </c>
      <c r="Z40" s="31">
        <v>2025</v>
      </c>
      <c r="AA40" s="34"/>
      <c r="GS40" s="7"/>
      <c r="GT40" s="7"/>
      <c r="GU40" s="7"/>
    </row>
    <row r="41" spans="1:203" s="6" customFormat="1" ht="25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  <c r="P41" s="36"/>
      <c r="Q41" s="36"/>
      <c r="R41" s="32" t="s">
        <v>53</v>
      </c>
      <c r="S41" s="33" t="s">
        <v>20</v>
      </c>
      <c r="T41" s="84">
        <v>75</v>
      </c>
      <c r="U41" s="84">
        <f>T41</f>
        <v>75</v>
      </c>
      <c r="V41" s="84">
        <v>75</v>
      </c>
      <c r="W41" s="85">
        <v>0</v>
      </c>
      <c r="X41" s="85">
        <v>0</v>
      </c>
      <c r="Y41" s="53">
        <f>T41</f>
        <v>75</v>
      </c>
      <c r="Z41" s="31">
        <v>2025</v>
      </c>
      <c r="GS41" s="7"/>
      <c r="GT41" s="7"/>
      <c r="GU41" s="7"/>
    </row>
    <row r="42" spans="1:203" s="6" customFormat="1" ht="38.25">
      <c r="A42" s="66">
        <v>6</v>
      </c>
      <c r="B42" s="66">
        <v>0</v>
      </c>
      <c r="C42" s="66">
        <v>1</v>
      </c>
      <c r="D42" s="66">
        <v>0</v>
      </c>
      <c r="E42" s="66">
        <v>4</v>
      </c>
      <c r="F42" s="66">
        <v>0</v>
      </c>
      <c r="G42" s="66">
        <v>8</v>
      </c>
      <c r="H42" s="66">
        <v>0</v>
      </c>
      <c r="I42" s="66">
        <v>3</v>
      </c>
      <c r="J42" s="66">
        <v>1</v>
      </c>
      <c r="K42" s="66">
        <v>0</v>
      </c>
      <c r="L42" s="66">
        <v>2</v>
      </c>
      <c r="M42" s="66" t="s">
        <v>32</v>
      </c>
      <c r="N42" s="66">
        <v>0</v>
      </c>
      <c r="O42" s="36" t="s">
        <v>81</v>
      </c>
      <c r="P42" s="36" t="s">
        <v>80</v>
      </c>
      <c r="Q42" s="36" t="s">
        <v>31</v>
      </c>
      <c r="R42" s="32" t="s">
        <v>54</v>
      </c>
      <c r="S42" s="65" t="s">
        <v>17</v>
      </c>
      <c r="T42" s="82">
        <v>515.633</v>
      </c>
      <c r="U42" s="82">
        <v>536.233</v>
      </c>
      <c r="V42" s="82">
        <v>559.3</v>
      </c>
      <c r="W42" s="83">
        <v>559.3</v>
      </c>
      <c r="X42" s="83">
        <v>559.3</v>
      </c>
      <c r="Y42" s="52">
        <f>SUM(T42:X42)</f>
        <v>2729.7659999999996</v>
      </c>
      <c r="Z42" s="31">
        <v>2025</v>
      </c>
      <c r="GS42" s="7"/>
      <c r="GT42" s="7"/>
      <c r="GU42" s="7"/>
    </row>
    <row r="43" spans="1:203" s="6" customFormat="1" ht="25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6"/>
      <c r="Q43" s="36"/>
      <c r="R43" s="32" t="s">
        <v>55</v>
      </c>
      <c r="S43" s="65" t="s">
        <v>20</v>
      </c>
      <c r="T43" s="84">
        <v>25</v>
      </c>
      <c r="U43" s="84">
        <f>T43</f>
        <v>25</v>
      </c>
      <c r="V43" s="84">
        <f>U43</f>
        <v>25</v>
      </c>
      <c r="W43" s="85">
        <v>25</v>
      </c>
      <c r="X43" s="85">
        <v>25</v>
      </c>
      <c r="Y43" s="53">
        <v>25</v>
      </c>
      <c r="Z43" s="31">
        <v>2025</v>
      </c>
      <c r="GS43" s="7"/>
      <c r="GT43" s="7"/>
      <c r="GU43" s="7"/>
    </row>
    <row r="44" spans="1:203" s="6" customFormat="1" ht="42.75" customHeight="1">
      <c r="A44" s="35">
        <v>6</v>
      </c>
      <c r="B44" s="35">
        <v>0</v>
      </c>
      <c r="C44" s="35">
        <v>1</v>
      </c>
      <c r="D44" s="35">
        <v>0</v>
      </c>
      <c r="E44" s="35">
        <v>4</v>
      </c>
      <c r="F44" s="35">
        <v>0</v>
      </c>
      <c r="G44" s="35">
        <v>9</v>
      </c>
      <c r="H44" s="35">
        <v>0</v>
      </c>
      <c r="I44" s="35">
        <v>3</v>
      </c>
      <c r="J44" s="35">
        <v>2</v>
      </c>
      <c r="K44" s="35">
        <v>0</v>
      </c>
      <c r="L44" s="35">
        <v>0</v>
      </c>
      <c r="M44" s="35">
        <v>0</v>
      </c>
      <c r="N44" s="35">
        <v>0</v>
      </c>
      <c r="O44" s="36" t="s">
        <v>31</v>
      </c>
      <c r="P44" s="36" t="s">
        <v>31</v>
      </c>
      <c r="Q44" s="36" t="s">
        <v>31</v>
      </c>
      <c r="R44" s="51" t="s">
        <v>56</v>
      </c>
      <c r="S44" s="65" t="s">
        <v>17</v>
      </c>
      <c r="T44" s="82">
        <f>SUM(T45+T52+T59)</f>
        <v>147233.03399999999</v>
      </c>
      <c r="U44" s="82">
        <f>SUM(U45+U52+U59)</f>
        <v>146612.647</v>
      </c>
      <c r="V44" s="82">
        <f>SUM(V45+V52+V59)</f>
        <v>153081.685</v>
      </c>
      <c r="W44" s="82">
        <f>SUM(W45+W52+W59)</f>
        <v>34054.06</v>
      </c>
      <c r="X44" s="82">
        <f>SUM(X45+X52+X59)</f>
        <v>34054.06</v>
      </c>
      <c r="Y44" s="39">
        <f>SUM(T44:X44)</f>
        <v>515035.486</v>
      </c>
      <c r="Z44" s="31">
        <v>2025</v>
      </c>
      <c r="GS44" s="7"/>
      <c r="GT44" s="7"/>
      <c r="GU44" s="7"/>
    </row>
    <row r="45" spans="1:203" s="6" customFormat="1" ht="25.5">
      <c r="A45" s="68">
        <v>6</v>
      </c>
      <c r="B45" s="68">
        <v>0</v>
      </c>
      <c r="C45" s="68">
        <v>1</v>
      </c>
      <c r="D45" s="68">
        <v>0</v>
      </c>
      <c r="E45" s="68">
        <v>4</v>
      </c>
      <c r="F45" s="68">
        <v>0</v>
      </c>
      <c r="G45" s="68">
        <v>9</v>
      </c>
      <c r="H45" s="68">
        <v>0</v>
      </c>
      <c r="I45" s="68">
        <v>3</v>
      </c>
      <c r="J45" s="68">
        <v>2</v>
      </c>
      <c r="K45" s="68">
        <v>0</v>
      </c>
      <c r="L45" s="68">
        <v>1</v>
      </c>
      <c r="M45" s="68">
        <v>0</v>
      </c>
      <c r="N45" s="68">
        <v>0</v>
      </c>
      <c r="O45" s="36" t="s">
        <v>31</v>
      </c>
      <c r="P45" s="36" t="s">
        <v>31</v>
      </c>
      <c r="Q45" s="36" t="s">
        <v>31</v>
      </c>
      <c r="R45" s="32" t="s">
        <v>57</v>
      </c>
      <c r="S45" s="65" t="s">
        <v>17</v>
      </c>
      <c r="T45" s="82">
        <f>SUM(T48+T50)</f>
        <v>3214.21</v>
      </c>
      <c r="U45" s="82">
        <f>SUM(U48+U50)</f>
        <v>3345.32</v>
      </c>
      <c r="V45" s="82">
        <f>SUM(V48+V50)</f>
        <v>3483.06</v>
      </c>
      <c r="W45" s="82">
        <f>SUM(W48+W50)</f>
        <v>115.06</v>
      </c>
      <c r="X45" s="82">
        <f>SUM(X48+X50)</f>
        <v>115.06</v>
      </c>
      <c r="Y45" s="39">
        <f>SUM(T45:X45)</f>
        <v>10272.71</v>
      </c>
      <c r="Z45" s="31">
        <v>2025</v>
      </c>
      <c r="GS45" s="7"/>
      <c r="GT45" s="7"/>
      <c r="GU45" s="7"/>
    </row>
    <row r="46" spans="1:203" s="6" customFormat="1" ht="5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36"/>
      <c r="Q46" s="36"/>
      <c r="R46" s="40" t="s">
        <v>58</v>
      </c>
      <c r="S46" s="65" t="s">
        <v>26</v>
      </c>
      <c r="T46" s="86">
        <v>53.59443</v>
      </c>
      <c r="U46" s="86">
        <v>53.59443</v>
      </c>
      <c r="V46" s="86">
        <v>53.59443</v>
      </c>
      <c r="W46" s="86">
        <v>53.59443</v>
      </c>
      <c r="X46" s="86">
        <v>53.59443</v>
      </c>
      <c r="Y46" s="42">
        <v>53.59443</v>
      </c>
      <c r="Z46" s="31">
        <v>2025</v>
      </c>
      <c r="GS46" s="7"/>
      <c r="GT46" s="7"/>
      <c r="GU46" s="7"/>
    </row>
    <row r="47" spans="1:203" s="6" customFormat="1" ht="53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6"/>
      <c r="R47" s="40" t="s">
        <v>59</v>
      </c>
      <c r="S47" s="65" t="s">
        <v>22</v>
      </c>
      <c r="T47" s="84">
        <v>5</v>
      </c>
      <c r="U47" s="84">
        <v>5</v>
      </c>
      <c r="V47" s="84">
        <v>4</v>
      </c>
      <c r="W47" s="84">
        <v>4</v>
      </c>
      <c r="X47" s="84">
        <v>3</v>
      </c>
      <c r="Y47" s="30">
        <v>3</v>
      </c>
      <c r="Z47" s="31">
        <v>2025</v>
      </c>
      <c r="GS47" s="7"/>
      <c r="GT47" s="7"/>
      <c r="GU47" s="7"/>
    </row>
    <row r="48" spans="1:203" s="6" customFormat="1" ht="53.25" customHeight="1">
      <c r="A48" s="68">
        <v>6</v>
      </c>
      <c r="B48" s="68">
        <v>0</v>
      </c>
      <c r="C48" s="68">
        <v>1</v>
      </c>
      <c r="D48" s="68">
        <v>0</v>
      </c>
      <c r="E48" s="68">
        <v>4</v>
      </c>
      <c r="F48" s="68">
        <v>0</v>
      </c>
      <c r="G48" s="68">
        <v>9</v>
      </c>
      <c r="H48" s="68">
        <v>0</v>
      </c>
      <c r="I48" s="68">
        <v>3</v>
      </c>
      <c r="J48" s="68">
        <v>2</v>
      </c>
      <c r="K48" s="68">
        <v>0</v>
      </c>
      <c r="L48" s="68">
        <v>1</v>
      </c>
      <c r="M48" s="68">
        <v>1</v>
      </c>
      <c r="N48" s="68">
        <v>0</v>
      </c>
      <c r="O48" s="36" t="s">
        <v>34</v>
      </c>
      <c r="P48" s="36" t="s">
        <v>33</v>
      </c>
      <c r="Q48" s="36" t="s">
        <v>31</v>
      </c>
      <c r="R48" s="32" t="s">
        <v>60</v>
      </c>
      <c r="S48" s="65" t="s">
        <v>17</v>
      </c>
      <c r="T48" s="82">
        <v>3113.9</v>
      </c>
      <c r="U48" s="82">
        <v>3238.5</v>
      </c>
      <c r="V48" s="82">
        <v>3368</v>
      </c>
      <c r="W48" s="82">
        <v>0</v>
      </c>
      <c r="X48" s="82">
        <v>0</v>
      </c>
      <c r="Y48" s="39">
        <f>SUM(T48:X48)</f>
        <v>9720.4</v>
      </c>
      <c r="Z48" s="31">
        <v>2025</v>
      </c>
      <c r="GS48" s="7"/>
      <c r="GT48" s="7"/>
      <c r="GU48" s="7"/>
    </row>
    <row r="49" spans="1:203" s="6" customFormat="1" ht="57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  <c r="P49" s="36"/>
      <c r="Q49" s="36"/>
      <c r="R49" s="32" t="s">
        <v>61</v>
      </c>
      <c r="S49" s="65" t="s">
        <v>24</v>
      </c>
      <c r="T49" s="86">
        <v>50.4</v>
      </c>
      <c r="U49" s="86">
        <v>50.4</v>
      </c>
      <c r="V49" s="86">
        <v>50.4</v>
      </c>
      <c r="W49" s="86">
        <v>50.4</v>
      </c>
      <c r="X49" s="86">
        <v>50.4</v>
      </c>
      <c r="Y49" s="42">
        <v>50.4</v>
      </c>
      <c r="Z49" s="31">
        <v>2025</v>
      </c>
      <c r="GS49" s="7"/>
      <c r="GT49" s="7"/>
      <c r="GU49" s="7"/>
    </row>
    <row r="50" spans="1:26" ht="51">
      <c r="A50" s="68">
        <v>6</v>
      </c>
      <c r="B50" s="68">
        <v>0</v>
      </c>
      <c r="C50" s="68">
        <v>1</v>
      </c>
      <c r="D50" s="68">
        <v>0</v>
      </c>
      <c r="E50" s="68">
        <v>4</v>
      </c>
      <c r="F50" s="68">
        <v>0</v>
      </c>
      <c r="G50" s="68">
        <v>9</v>
      </c>
      <c r="H50" s="68">
        <v>0</v>
      </c>
      <c r="I50" s="68">
        <v>3</v>
      </c>
      <c r="J50" s="68">
        <v>2</v>
      </c>
      <c r="K50" s="68">
        <v>0</v>
      </c>
      <c r="L50" s="68">
        <v>1</v>
      </c>
      <c r="M50" s="68">
        <v>2</v>
      </c>
      <c r="N50" s="68">
        <v>0</v>
      </c>
      <c r="O50" s="36" t="s">
        <v>31</v>
      </c>
      <c r="P50" s="36" t="s">
        <v>33</v>
      </c>
      <c r="Q50" s="36" t="s">
        <v>31</v>
      </c>
      <c r="R50" s="32" t="s">
        <v>62</v>
      </c>
      <c r="S50" s="65" t="s">
        <v>17</v>
      </c>
      <c r="T50" s="82">
        <v>100.31</v>
      </c>
      <c r="U50" s="82">
        <v>106.82</v>
      </c>
      <c r="V50" s="82">
        <v>115.06</v>
      </c>
      <c r="W50" s="82">
        <v>115.06</v>
      </c>
      <c r="X50" s="82">
        <v>115.06</v>
      </c>
      <c r="Y50" s="39">
        <f>T50+U50+V50+W50+X50+AA51</f>
        <v>552.31</v>
      </c>
      <c r="Z50" s="31">
        <v>2025</v>
      </c>
    </row>
    <row r="51" spans="1:26" ht="5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6"/>
      <c r="Q51" s="36"/>
      <c r="R51" s="32" t="s">
        <v>30</v>
      </c>
      <c r="S51" s="65" t="s">
        <v>24</v>
      </c>
      <c r="T51" s="86">
        <v>3.19443</v>
      </c>
      <c r="U51" s="86">
        <v>3.19443</v>
      </c>
      <c r="V51" s="86">
        <v>3.19443</v>
      </c>
      <c r="W51" s="86">
        <v>3.19443</v>
      </c>
      <c r="X51" s="86">
        <v>3.19443</v>
      </c>
      <c r="Y51" s="42">
        <v>3.19443</v>
      </c>
      <c r="Z51" s="31">
        <f>Z50</f>
        <v>2025</v>
      </c>
    </row>
    <row r="52" spans="1:203" s="6" customFormat="1" ht="38.25">
      <c r="A52" s="68">
        <v>6</v>
      </c>
      <c r="B52" s="68">
        <v>0</v>
      </c>
      <c r="C52" s="68">
        <v>1</v>
      </c>
      <c r="D52" s="68">
        <v>0</v>
      </c>
      <c r="E52" s="68">
        <v>4</v>
      </c>
      <c r="F52" s="68">
        <v>0</v>
      </c>
      <c r="G52" s="68">
        <v>9</v>
      </c>
      <c r="H52" s="68">
        <v>0</v>
      </c>
      <c r="I52" s="68">
        <v>3</v>
      </c>
      <c r="J52" s="68">
        <v>2</v>
      </c>
      <c r="K52" s="68">
        <v>0</v>
      </c>
      <c r="L52" s="68">
        <v>2</v>
      </c>
      <c r="M52" s="68">
        <v>0</v>
      </c>
      <c r="N52" s="68">
        <v>0</v>
      </c>
      <c r="O52" s="36" t="s">
        <v>31</v>
      </c>
      <c r="P52" s="36" t="s">
        <v>31</v>
      </c>
      <c r="Q52" s="36" t="s">
        <v>31</v>
      </c>
      <c r="R52" s="32" t="s">
        <v>69</v>
      </c>
      <c r="S52" s="65" t="s">
        <v>17</v>
      </c>
      <c r="T52" s="82">
        <f aca="true" t="shared" si="0" ref="T52:Y52">T55+T57</f>
        <v>6784.75</v>
      </c>
      <c r="U52" s="82">
        <f t="shared" si="0"/>
        <v>6784.875</v>
      </c>
      <c r="V52" s="82">
        <f t="shared" si="0"/>
        <v>6770.75</v>
      </c>
      <c r="W52" s="82">
        <f t="shared" si="0"/>
        <v>1268.77</v>
      </c>
      <c r="X52" s="82">
        <f t="shared" si="0"/>
        <v>1268.77</v>
      </c>
      <c r="Y52" s="39">
        <f t="shared" si="0"/>
        <v>22877.915</v>
      </c>
      <c r="Z52" s="31">
        <v>2025</v>
      </c>
      <c r="GS52" s="7"/>
      <c r="GT52" s="7"/>
      <c r="GU52" s="7"/>
    </row>
    <row r="53" spans="1:203" s="6" customFormat="1" ht="5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36"/>
      <c r="P53" s="36"/>
      <c r="Q53" s="36"/>
      <c r="R53" s="32" t="s">
        <v>70</v>
      </c>
      <c r="S53" s="65" t="s">
        <v>22</v>
      </c>
      <c r="T53" s="84">
        <v>7</v>
      </c>
      <c r="U53" s="84">
        <v>4</v>
      </c>
      <c r="V53" s="84">
        <v>4</v>
      </c>
      <c r="W53" s="84">
        <v>4</v>
      </c>
      <c r="X53" s="84">
        <v>4</v>
      </c>
      <c r="Y53" s="30">
        <f>SUM(T53:X53)</f>
        <v>23</v>
      </c>
      <c r="Z53" s="31">
        <v>2025</v>
      </c>
      <c r="GS53" s="7"/>
      <c r="GT53" s="7"/>
      <c r="GU53" s="7"/>
    </row>
    <row r="54" spans="1:203" s="6" customFormat="1" ht="38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36"/>
      <c r="P54" s="36"/>
      <c r="Q54" s="36"/>
      <c r="R54" s="32" t="s">
        <v>71</v>
      </c>
      <c r="S54" s="65" t="s">
        <v>22</v>
      </c>
      <c r="T54" s="84">
        <v>6</v>
      </c>
      <c r="U54" s="84">
        <v>6</v>
      </c>
      <c r="V54" s="84">
        <v>6</v>
      </c>
      <c r="W54" s="84">
        <v>6</v>
      </c>
      <c r="X54" s="84">
        <v>6</v>
      </c>
      <c r="Y54" s="30">
        <f>SUM(T54:X54)</f>
        <v>30</v>
      </c>
      <c r="Z54" s="31">
        <v>2025</v>
      </c>
      <c r="GS54" s="7"/>
      <c r="GT54" s="7"/>
      <c r="GU54" s="7"/>
    </row>
    <row r="55" spans="1:203" s="6" customFormat="1" ht="51">
      <c r="A55" s="68">
        <v>6</v>
      </c>
      <c r="B55" s="68">
        <v>0</v>
      </c>
      <c r="C55" s="68">
        <v>1</v>
      </c>
      <c r="D55" s="68">
        <v>0</v>
      </c>
      <c r="E55" s="68">
        <v>4</v>
      </c>
      <c r="F55" s="68">
        <v>0</v>
      </c>
      <c r="G55" s="68">
        <v>9</v>
      </c>
      <c r="H55" s="68">
        <v>0</v>
      </c>
      <c r="I55" s="68">
        <v>3</v>
      </c>
      <c r="J55" s="68">
        <v>2</v>
      </c>
      <c r="K55" s="68" t="s">
        <v>82</v>
      </c>
      <c r="L55" s="68">
        <v>2</v>
      </c>
      <c r="M55" s="68">
        <v>1</v>
      </c>
      <c r="N55" s="68">
        <v>1</v>
      </c>
      <c r="O55" s="36" t="s">
        <v>31</v>
      </c>
      <c r="P55" s="36" t="s">
        <v>83</v>
      </c>
      <c r="Q55" s="36" t="s">
        <v>31</v>
      </c>
      <c r="R55" s="58" t="s">
        <v>63</v>
      </c>
      <c r="S55" s="59" t="s">
        <v>17</v>
      </c>
      <c r="T55" s="87">
        <v>5427.8</v>
      </c>
      <c r="U55" s="87">
        <v>5427.9</v>
      </c>
      <c r="V55" s="87">
        <v>5416.6</v>
      </c>
      <c r="W55" s="87">
        <v>0</v>
      </c>
      <c r="X55" s="87">
        <v>0</v>
      </c>
      <c r="Y55" s="60">
        <f>SUM(T55:X55)</f>
        <v>16272.300000000001</v>
      </c>
      <c r="Z55" s="61">
        <v>2025</v>
      </c>
      <c r="GS55" s="7"/>
      <c r="GT55" s="7"/>
      <c r="GU55" s="7"/>
    </row>
    <row r="56" spans="1:203" s="6" customFormat="1" ht="38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36"/>
      <c r="P56" s="36"/>
      <c r="Q56" s="36"/>
      <c r="R56" s="32" t="s">
        <v>53</v>
      </c>
      <c r="S56" s="65" t="s">
        <v>20</v>
      </c>
      <c r="T56" s="84">
        <v>80</v>
      </c>
      <c r="U56" s="84">
        <v>80</v>
      </c>
      <c r="V56" s="84">
        <v>80</v>
      </c>
      <c r="W56" s="84">
        <v>0</v>
      </c>
      <c r="X56" s="84">
        <v>0</v>
      </c>
      <c r="Y56" s="30">
        <v>80</v>
      </c>
      <c r="Z56" s="31">
        <v>2025</v>
      </c>
      <c r="GS56" s="7"/>
      <c r="GT56" s="7"/>
      <c r="GU56" s="7"/>
    </row>
    <row r="57" spans="1:203" s="6" customFormat="1" ht="63.75">
      <c r="A57" s="68">
        <v>6</v>
      </c>
      <c r="B57" s="68">
        <v>0</v>
      </c>
      <c r="C57" s="68">
        <v>1</v>
      </c>
      <c r="D57" s="68">
        <v>0</v>
      </c>
      <c r="E57" s="68">
        <v>4</v>
      </c>
      <c r="F57" s="68">
        <v>0</v>
      </c>
      <c r="G57" s="68">
        <v>9</v>
      </c>
      <c r="H57" s="68">
        <v>0</v>
      </c>
      <c r="I57" s="68">
        <v>3</v>
      </c>
      <c r="J57" s="68">
        <v>2</v>
      </c>
      <c r="K57" s="68" t="s">
        <v>82</v>
      </c>
      <c r="L57" s="68">
        <v>2</v>
      </c>
      <c r="M57" s="68" t="s">
        <v>32</v>
      </c>
      <c r="N57" s="68">
        <v>1</v>
      </c>
      <c r="O57" s="36" t="s">
        <v>31</v>
      </c>
      <c r="P57" s="36" t="s">
        <v>83</v>
      </c>
      <c r="Q57" s="36" t="s">
        <v>31</v>
      </c>
      <c r="R57" s="32" t="s">
        <v>64</v>
      </c>
      <c r="S57" s="65" t="s">
        <v>17</v>
      </c>
      <c r="T57" s="82">
        <v>1356.95</v>
      </c>
      <c r="U57" s="82">
        <v>1356.975</v>
      </c>
      <c r="V57" s="82">
        <v>1354.15</v>
      </c>
      <c r="W57" s="82">
        <v>1268.77</v>
      </c>
      <c r="X57" s="82">
        <v>1268.77</v>
      </c>
      <c r="Y57" s="39">
        <f>SUM(T57:X57)</f>
        <v>6605.615</v>
      </c>
      <c r="Z57" s="31">
        <v>2025</v>
      </c>
      <c r="GS57" s="7"/>
      <c r="GT57" s="7"/>
      <c r="GU57" s="7"/>
    </row>
    <row r="58" spans="1:203" s="6" customFormat="1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36"/>
      <c r="P58" s="36"/>
      <c r="Q58" s="36"/>
      <c r="R58" s="32" t="s">
        <v>65</v>
      </c>
      <c r="S58" s="65" t="s">
        <v>20</v>
      </c>
      <c r="T58" s="84">
        <v>100</v>
      </c>
      <c r="U58" s="84">
        <v>100</v>
      </c>
      <c r="V58" s="84">
        <v>100</v>
      </c>
      <c r="W58" s="84">
        <v>100</v>
      </c>
      <c r="X58" s="84">
        <v>100</v>
      </c>
      <c r="Y58" s="30">
        <v>100</v>
      </c>
      <c r="Z58" s="31">
        <v>2025</v>
      </c>
      <c r="GS58" s="7"/>
      <c r="GT58" s="7"/>
      <c r="GU58" s="7"/>
    </row>
    <row r="59" spans="1:203" s="6" customFormat="1" ht="25.5">
      <c r="A59" s="68">
        <v>6</v>
      </c>
      <c r="B59" s="68">
        <v>0</v>
      </c>
      <c r="C59" s="68">
        <v>1</v>
      </c>
      <c r="D59" s="68">
        <v>0</v>
      </c>
      <c r="E59" s="68">
        <v>4</v>
      </c>
      <c r="F59" s="68">
        <v>0</v>
      </c>
      <c r="G59" s="68">
        <v>9</v>
      </c>
      <c r="H59" s="68">
        <v>0</v>
      </c>
      <c r="I59" s="68">
        <v>3</v>
      </c>
      <c r="J59" s="68">
        <v>2</v>
      </c>
      <c r="K59" s="68">
        <v>0</v>
      </c>
      <c r="L59" s="68">
        <v>3</v>
      </c>
      <c r="M59" s="68">
        <v>0</v>
      </c>
      <c r="N59" s="68">
        <v>0</v>
      </c>
      <c r="O59" s="36" t="s">
        <v>31</v>
      </c>
      <c r="P59" s="36" t="s">
        <v>31</v>
      </c>
      <c r="Q59" s="36" t="s">
        <v>31</v>
      </c>
      <c r="R59" s="32" t="s">
        <v>68</v>
      </c>
      <c r="S59" s="65"/>
      <c r="T59" s="82">
        <f aca="true" t="shared" si="1" ref="T59:Y59">T60+T63</f>
        <v>137234.074</v>
      </c>
      <c r="U59" s="82">
        <f>U60+U63</f>
        <v>136482.452</v>
      </c>
      <c r="V59" s="82">
        <f t="shared" si="1"/>
        <v>142827.875</v>
      </c>
      <c r="W59" s="82">
        <f t="shared" si="1"/>
        <v>32670.23</v>
      </c>
      <c r="X59" s="82">
        <f t="shared" si="1"/>
        <v>32670.23</v>
      </c>
      <c r="Y59" s="39">
        <f t="shared" si="1"/>
        <v>481884.861</v>
      </c>
      <c r="Z59" s="31"/>
      <c r="GS59" s="7"/>
      <c r="GT59" s="7"/>
      <c r="GU59" s="7"/>
    </row>
    <row r="60" spans="1:203" s="6" customFormat="1" ht="38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/>
      <c r="P60" s="36"/>
      <c r="Q60" s="36"/>
      <c r="R60" s="32" t="s">
        <v>72</v>
      </c>
      <c r="S60" s="65" t="s">
        <v>17</v>
      </c>
      <c r="T60" s="82">
        <f>SUM(T66+T68+T70)</f>
        <v>14363.019</v>
      </c>
      <c r="U60" s="82">
        <f>SUM(U66+U68+U70)</f>
        <v>14668.702</v>
      </c>
      <c r="V60" s="82">
        <f>SUM(V66+V68+V70)</f>
        <v>14899.25</v>
      </c>
      <c r="W60" s="82">
        <f>SUM(W66+W68+W70)</f>
        <v>2960.11</v>
      </c>
      <c r="X60" s="82">
        <f>SUM(X66+X68+X70)</f>
        <v>2960.11</v>
      </c>
      <c r="Y60" s="39">
        <f aca="true" t="shared" si="2" ref="Y60:Y65">SUM(T60:X60)</f>
        <v>49851.191</v>
      </c>
      <c r="Z60" s="31">
        <v>2025</v>
      </c>
      <c r="GS60" s="7"/>
      <c r="GT60" s="7"/>
      <c r="GU60" s="7"/>
    </row>
    <row r="61" spans="1:203" s="6" customFormat="1" ht="5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36"/>
      <c r="P61" s="36"/>
      <c r="Q61" s="36"/>
      <c r="R61" s="32" t="s">
        <v>73</v>
      </c>
      <c r="S61" s="65" t="s">
        <v>22</v>
      </c>
      <c r="T61" s="84">
        <v>3</v>
      </c>
      <c r="U61" s="84">
        <v>3</v>
      </c>
      <c r="V61" s="84">
        <v>3</v>
      </c>
      <c r="W61" s="84">
        <v>3</v>
      </c>
      <c r="X61" s="84">
        <v>3</v>
      </c>
      <c r="Y61" s="30">
        <f t="shared" si="2"/>
        <v>15</v>
      </c>
      <c r="Z61" s="31">
        <v>2025</v>
      </c>
      <c r="GS61" s="7"/>
      <c r="GT61" s="7"/>
      <c r="GU61" s="7"/>
    </row>
    <row r="62" spans="1:203" s="6" customFormat="1" ht="38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36"/>
      <c r="P62" s="36"/>
      <c r="Q62" s="36"/>
      <c r="R62" s="32" t="s">
        <v>74</v>
      </c>
      <c r="S62" s="65" t="s">
        <v>35</v>
      </c>
      <c r="T62" s="84">
        <v>6888</v>
      </c>
      <c r="U62" s="84">
        <v>4000</v>
      </c>
      <c r="V62" s="84">
        <v>4000</v>
      </c>
      <c r="W62" s="84">
        <v>4000</v>
      </c>
      <c r="X62" s="84">
        <v>4000</v>
      </c>
      <c r="Y62" s="30">
        <f t="shared" si="2"/>
        <v>22888</v>
      </c>
      <c r="Z62" s="31">
        <v>2025</v>
      </c>
      <c r="GS62" s="7"/>
      <c r="GT62" s="7"/>
      <c r="GU62" s="7"/>
    </row>
    <row r="63" spans="1:203" s="6" customFormat="1" ht="33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/>
      <c r="P63" s="36"/>
      <c r="Q63" s="36"/>
      <c r="R63" s="32" t="s">
        <v>77</v>
      </c>
      <c r="S63" s="65" t="s">
        <v>17</v>
      </c>
      <c r="T63" s="82">
        <f>SUM(T72+T74+T76)</f>
        <v>122871.055</v>
      </c>
      <c r="U63" s="82">
        <f>SUM(U72+U74+U76)</f>
        <v>121813.75</v>
      </c>
      <c r="V63" s="82">
        <f>SUM(V72+V74+V76)</f>
        <v>127928.625</v>
      </c>
      <c r="W63" s="82">
        <f>SUM(W72+W74+W76)</f>
        <v>29710.12</v>
      </c>
      <c r="X63" s="82">
        <f>SUM(X72+X74+X76)</f>
        <v>29710.12</v>
      </c>
      <c r="Y63" s="39">
        <f t="shared" si="2"/>
        <v>432033.67</v>
      </c>
      <c r="Z63" s="31">
        <v>2025</v>
      </c>
      <c r="GS63" s="7"/>
      <c r="GT63" s="7"/>
      <c r="GU63" s="7"/>
    </row>
    <row r="64" spans="1:203" s="6" customFormat="1" ht="25.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36"/>
      <c r="P64" s="36"/>
      <c r="Q64" s="36"/>
      <c r="R64" s="32" t="s">
        <v>78</v>
      </c>
      <c r="S64" s="65" t="s">
        <v>22</v>
      </c>
      <c r="T64" s="84">
        <v>7</v>
      </c>
      <c r="U64" s="84">
        <v>6</v>
      </c>
      <c r="V64" s="84">
        <v>6</v>
      </c>
      <c r="W64" s="84">
        <v>6</v>
      </c>
      <c r="X64" s="84">
        <v>6</v>
      </c>
      <c r="Y64" s="30">
        <f t="shared" si="2"/>
        <v>31</v>
      </c>
      <c r="Z64" s="31">
        <v>2025</v>
      </c>
      <c r="GS64" s="7"/>
      <c r="GT64" s="7"/>
      <c r="GU64" s="7"/>
    </row>
    <row r="65" spans="1:203" s="6" customFormat="1" ht="25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36"/>
      <c r="P65" s="36"/>
      <c r="Q65" s="36"/>
      <c r="R65" s="32" t="s">
        <v>79</v>
      </c>
      <c r="S65" s="65" t="s">
        <v>26</v>
      </c>
      <c r="T65" s="82">
        <v>9.801</v>
      </c>
      <c r="U65" s="82">
        <v>7</v>
      </c>
      <c r="V65" s="82">
        <v>7</v>
      </c>
      <c r="W65" s="82">
        <v>7</v>
      </c>
      <c r="X65" s="82">
        <v>7</v>
      </c>
      <c r="Y65" s="39">
        <f t="shared" si="2"/>
        <v>37.801</v>
      </c>
      <c r="Z65" s="31">
        <v>2025</v>
      </c>
      <c r="GS65" s="7"/>
      <c r="GT65" s="7"/>
      <c r="GU65" s="7"/>
    </row>
    <row r="66" spans="1:26" ht="53.25" customHeight="1">
      <c r="A66" s="56">
        <v>6</v>
      </c>
      <c r="B66" s="57">
        <v>0</v>
      </c>
      <c r="C66" s="46">
        <v>1</v>
      </c>
      <c r="D66" s="46">
        <v>0</v>
      </c>
      <c r="E66" s="46">
        <v>4</v>
      </c>
      <c r="F66" s="46">
        <v>0</v>
      </c>
      <c r="G66" s="46">
        <v>9</v>
      </c>
      <c r="H66" s="46">
        <v>0</v>
      </c>
      <c r="I66" s="46">
        <v>3</v>
      </c>
      <c r="J66" s="46">
        <v>2</v>
      </c>
      <c r="K66" s="46">
        <v>0</v>
      </c>
      <c r="L66" s="46">
        <v>3</v>
      </c>
      <c r="M66" s="46">
        <v>1</v>
      </c>
      <c r="N66" s="46">
        <v>1</v>
      </c>
      <c r="O66" s="47" t="s">
        <v>31</v>
      </c>
      <c r="P66" s="47" t="s">
        <v>33</v>
      </c>
      <c r="Q66" s="47" t="s">
        <v>31</v>
      </c>
      <c r="R66" s="32" t="s">
        <v>75</v>
      </c>
      <c r="S66" s="65" t="s">
        <v>17</v>
      </c>
      <c r="T66" s="82">
        <v>11224.7</v>
      </c>
      <c r="U66" s="82">
        <v>11673.7</v>
      </c>
      <c r="V66" s="82">
        <v>11919.4</v>
      </c>
      <c r="W66" s="82">
        <v>0</v>
      </c>
      <c r="X66" s="82">
        <v>0</v>
      </c>
      <c r="Y66" s="39">
        <f>SUM(T66:X66)</f>
        <v>34817.8</v>
      </c>
      <c r="Z66" s="31">
        <v>2025</v>
      </c>
    </row>
    <row r="67" spans="1:203" s="6" customFormat="1" ht="38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6"/>
      <c r="P67" s="36"/>
      <c r="Q67" s="36"/>
      <c r="R67" s="32" t="s">
        <v>66</v>
      </c>
      <c r="S67" s="65" t="s">
        <v>20</v>
      </c>
      <c r="T67" s="84">
        <v>80</v>
      </c>
      <c r="U67" s="84">
        <v>80</v>
      </c>
      <c r="V67" s="84">
        <v>80</v>
      </c>
      <c r="W67" s="84">
        <v>0</v>
      </c>
      <c r="X67" s="84">
        <v>0</v>
      </c>
      <c r="Y67" s="30">
        <v>80</v>
      </c>
      <c r="Z67" s="31">
        <v>2025</v>
      </c>
      <c r="GS67" s="7"/>
      <c r="GT67" s="7"/>
      <c r="GU67" s="7"/>
    </row>
    <row r="68" spans="1:26" ht="51">
      <c r="A68" s="48">
        <v>6</v>
      </c>
      <c r="B68" s="46">
        <v>0</v>
      </c>
      <c r="C68" s="46">
        <v>1</v>
      </c>
      <c r="D68" s="46">
        <v>0</v>
      </c>
      <c r="E68" s="46">
        <v>4</v>
      </c>
      <c r="F68" s="46">
        <v>0</v>
      </c>
      <c r="G68" s="46">
        <v>9</v>
      </c>
      <c r="H68" s="46">
        <v>0</v>
      </c>
      <c r="I68" s="46">
        <v>3</v>
      </c>
      <c r="J68" s="46">
        <v>2</v>
      </c>
      <c r="K68" s="46">
        <v>0</v>
      </c>
      <c r="L68" s="46">
        <v>3</v>
      </c>
      <c r="M68" s="46" t="s">
        <v>32</v>
      </c>
      <c r="N68" s="46">
        <v>1</v>
      </c>
      <c r="O68" s="47" t="s">
        <v>31</v>
      </c>
      <c r="P68" s="47" t="s">
        <v>33</v>
      </c>
      <c r="Q68" s="47" t="s">
        <v>31</v>
      </c>
      <c r="R68" s="32" t="s">
        <v>76</v>
      </c>
      <c r="S68" s="65" t="s">
        <v>17</v>
      </c>
      <c r="T68" s="82">
        <v>2806.175</v>
      </c>
      <c r="U68" s="82">
        <v>2918.425</v>
      </c>
      <c r="V68" s="82">
        <v>2979.85</v>
      </c>
      <c r="W68" s="82">
        <v>2960.11</v>
      </c>
      <c r="X68" s="82">
        <v>2960.11</v>
      </c>
      <c r="Y68" s="39">
        <f>SUM(T68:X68)</f>
        <v>14624.670000000002</v>
      </c>
      <c r="Z68" s="31">
        <v>2025</v>
      </c>
    </row>
    <row r="69" spans="1:203" s="6" customFormat="1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/>
      <c r="P69" s="36"/>
      <c r="Q69" s="36"/>
      <c r="R69" s="32" t="s">
        <v>65</v>
      </c>
      <c r="S69" s="65" t="s">
        <v>20</v>
      </c>
      <c r="T69" s="84">
        <v>100</v>
      </c>
      <c r="U69" s="84">
        <v>100</v>
      </c>
      <c r="V69" s="84">
        <v>100</v>
      </c>
      <c r="W69" s="84">
        <v>100</v>
      </c>
      <c r="X69" s="84">
        <v>100</v>
      </c>
      <c r="Y69" s="30">
        <v>100</v>
      </c>
      <c r="Z69" s="31">
        <v>2025</v>
      </c>
      <c r="GS69" s="7"/>
      <c r="GT69" s="7"/>
      <c r="GU69" s="7"/>
    </row>
    <row r="70" spans="1:203" s="6" customFormat="1" ht="63.75">
      <c r="A70" s="48">
        <v>6</v>
      </c>
      <c r="B70" s="46">
        <v>0</v>
      </c>
      <c r="C70" s="46">
        <v>1</v>
      </c>
      <c r="D70" s="46">
        <v>0</v>
      </c>
      <c r="E70" s="46">
        <v>4</v>
      </c>
      <c r="F70" s="46">
        <v>0</v>
      </c>
      <c r="G70" s="46">
        <v>9</v>
      </c>
      <c r="H70" s="46">
        <v>0</v>
      </c>
      <c r="I70" s="46">
        <v>3</v>
      </c>
      <c r="J70" s="46">
        <v>2</v>
      </c>
      <c r="K70" s="46">
        <v>0</v>
      </c>
      <c r="L70" s="46">
        <v>3</v>
      </c>
      <c r="M70" s="46">
        <v>4</v>
      </c>
      <c r="N70" s="46">
        <v>0</v>
      </c>
      <c r="O70" s="47" t="s">
        <v>90</v>
      </c>
      <c r="P70" s="47" t="s">
        <v>81</v>
      </c>
      <c r="Q70" s="47" t="s">
        <v>31</v>
      </c>
      <c r="R70" s="32" t="s">
        <v>93</v>
      </c>
      <c r="S70" s="70" t="s">
        <v>17</v>
      </c>
      <c r="T70" s="88">
        <v>332.144</v>
      </c>
      <c r="U70" s="88">
        <v>76.577</v>
      </c>
      <c r="V70" s="88">
        <v>0</v>
      </c>
      <c r="W70" s="88">
        <v>0</v>
      </c>
      <c r="X70" s="88">
        <v>0</v>
      </c>
      <c r="Y70" s="81">
        <f>SUM(T70:X70)</f>
        <v>408.721</v>
      </c>
      <c r="Z70" s="31">
        <v>2025</v>
      </c>
      <c r="GS70" s="7"/>
      <c r="GT70" s="7"/>
      <c r="GU70" s="7"/>
    </row>
    <row r="71" spans="1:203" s="6" customFormat="1" ht="25.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36"/>
      <c r="P71" s="36"/>
      <c r="Q71" s="36"/>
      <c r="R71" s="32" t="s">
        <v>89</v>
      </c>
      <c r="S71" s="70" t="s">
        <v>22</v>
      </c>
      <c r="T71" s="84">
        <v>3</v>
      </c>
      <c r="U71" s="84">
        <v>0</v>
      </c>
      <c r="V71" s="84">
        <v>0</v>
      </c>
      <c r="W71" s="84">
        <v>0</v>
      </c>
      <c r="X71" s="84">
        <v>0</v>
      </c>
      <c r="Y71" s="30">
        <f>SUM(T71:X71)</f>
        <v>3</v>
      </c>
      <c r="Z71" s="31">
        <v>2025</v>
      </c>
      <c r="GS71" s="7"/>
      <c r="GT71" s="7"/>
      <c r="GU71" s="7"/>
    </row>
    <row r="72" spans="1:26" ht="38.25">
      <c r="A72" s="56">
        <v>6</v>
      </c>
      <c r="B72" s="57">
        <v>0</v>
      </c>
      <c r="C72" s="57">
        <v>1</v>
      </c>
      <c r="D72" s="57">
        <v>0</v>
      </c>
      <c r="E72" s="57">
        <v>4</v>
      </c>
      <c r="F72" s="57">
        <v>0</v>
      </c>
      <c r="G72" s="57">
        <v>9</v>
      </c>
      <c r="H72" s="57">
        <v>0</v>
      </c>
      <c r="I72" s="57">
        <v>3</v>
      </c>
      <c r="J72" s="57">
        <v>2</v>
      </c>
      <c r="K72" s="57">
        <v>0</v>
      </c>
      <c r="L72" s="57">
        <v>3</v>
      </c>
      <c r="M72" s="57">
        <v>1</v>
      </c>
      <c r="N72" s="57">
        <v>1</v>
      </c>
      <c r="O72" s="80" t="s">
        <v>31</v>
      </c>
      <c r="P72" s="80" t="s">
        <v>34</v>
      </c>
      <c r="Q72" s="80" t="s">
        <v>31</v>
      </c>
      <c r="R72" s="58" t="s">
        <v>87</v>
      </c>
      <c r="S72" s="59" t="s">
        <v>17</v>
      </c>
      <c r="T72" s="87">
        <v>96890.6</v>
      </c>
      <c r="U72" s="87">
        <v>97451</v>
      </c>
      <c r="V72" s="87">
        <v>102342.9</v>
      </c>
      <c r="W72" s="87">
        <v>0</v>
      </c>
      <c r="X72" s="87">
        <v>0</v>
      </c>
      <c r="Y72" s="60">
        <f>SUM(T72:X72)</f>
        <v>296684.5</v>
      </c>
      <c r="Z72" s="61">
        <v>2025</v>
      </c>
    </row>
    <row r="73" spans="1:26" ht="38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6"/>
      <c r="P73" s="36"/>
      <c r="Q73" s="36"/>
      <c r="R73" s="32" t="s">
        <v>66</v>
      </c>
      <c r="S73" s="70" t="s">
        <v>20</v>
      </c>
      <c r="T73" s="84">
        <v>80</v>
      </c>
      <c r="U73" s="84">
        <v>80</v>
      </c>
      <c r="V73" s="84">
        <v>80</v>
      </c>
      <c r="W73" s="84">
        <v>0</v>
      </c>
      <c r="X73" s="84">
        <v>0</v>
      </c>
      <c r="Y73" s="30">
        <v>80</v>
      </c>
      <c r="Z73" s="31">
        <v>2025</v>
      </c>
    </row>
    <row r="74" spans="1:26" ht="25.5">
      <c r="A74" s="71">
        <v>6</v>
      </c>
      <c r="B74" s="72">
        <v>0</v>
      </c>
      <c r="C74" s="72">
        <v>1</v>
      </c>
      <c r="D74" s="72">
        <v>0</v>
      </c>
      <c r="E74" s="72">
        <v>4</v>
      </c>
      <c r="F74" s="72">
        <v>0</v>
      </c>
      <c r="G74" s="72">
        <v>9</v>
      </c>
      <c r="H74" s="72">
        <v>0</v>
      </c>
      <c r="I74" s="72">
        <v>3</v>
      </c>
      <c r="J74" s="72">
        <v>2</v>
      </c>
      <c r="K74" s="72">
        <v>0</v>
      </c>
      <c r="L74" s="72">
        <v>3</v>
      </c>
      <c r="M74" s="72" t="s">
        <v>32</v>
      </c>
      <c r="N74" s="72">
        <v>1</v>
      </c>
      <c r="O74" s="73" t="s">
        <v>31</v>
      </c>
      <c r="P74" s="73" t="s">
        <v>34</v>
      </c>
      <c r="Q74" s="73" t="s">
        <v>31</v>
      </c>
      <c r="R74" s="74" t="s">
        <v>88</v>
      </c>
      <c r="S74" s="75" t="s">
        <v>17</v>
      </c>
      <c r="T74" s="89">
        <v>24222.65</v>
      </c>
      <c r="U74" s="89">
        <v>24362.75</v>
      </c>
      <c r="V74" s="89">
        <v>25585.725</v>
      </c>
      <c r="W74" s="89">
        <v>29710.12</v>
      </c>
      <c r="X74" s="89">
        <v>29710.12</v>
      </c>
      <c r="Y74" s="76">
        <f>SUM(T74:X74)</f>
        <v>133591.365</v>
      </c>
      <c r="Z74" s="77">
        <v>2025</v>
      </c>
    </row>
    <row r="75" spans="1:26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9"/>
      <c r="P75" s="79"/>
      <c r="Q75" s="79"/>
      <c r="R75" s="32" t="s">
        <v>67</v>
      </c>
      <c r="S75" s="70" t="s">
        <v>20</v>
      </c>
      <c r="T75" s="84">
        <v>100</v>
      </c>
      <c r="U75" s="84">
        <v>100</v>
      </c>
      <c r="V75" s="84">
        <v>100</v>
      </c>
      <c r="W75" s="84">
        <v>100</v>
      </c>
      <c r="X75" s="84">
        <v>100</v>
      </c>
      <c r="Y75" s="30">
        <v>100</v>
      </c>
      <c r="Z75" s="31">
        <v>2025</v>
      </c>
    </row>
    <row r="76" spans="1:26" ht="51">
      <c r="A76" s="48">
        <v>6</v>
      </c>
      <c r="B76" s="46">
        <v>0</v>
      </c>
      <c r="C76" s="46">
        <v>1</v>
      </c>
      <c r="D76" s="46">
        <v>0</v>
      </c>
      <c r="E76" s="46">
        <v>4</v>
      </c>
      <c r="F76" s="46">
        <v>0</v>
      </c>
      <c r="G76" s="46">
        <v>9</v>
      </c>
      <c r="H76" s="46">
        <v>0</v>
      </c>
      <c r="I76" s="46">
        <v>3</v>
      </c>
      <c r="J76" s="46">
        <v>2</v>
      </c>
      <c r="K76" s="46">
        <v>0</v>
      </c>
      <c r="L76" s="46">
        <v>3</v>
      </c>
      <c r="M76" s="46">
        <v>4</v>
      </c>
      <c r="N76" s="46">
        <v>0</v>
      </c>
      <c r="O76" s="47" t="s">
        <v>90</v>
      </c>
      <c r="P76" s="47" t="s">
        <v>91</v>
      </c>
      <c r="Q76" s="47" t="s">
        <v>31</v>
      </c>
      <c r="R76" s="74" t="s">
        <v>92</v>
      </c>
      <c r="S76" s="70" t="s">
        <v>17</v>
      </c>
      <c r="T76" s="82">
        <v>1757.805</v>
      </c>
      <c r="U76" s="82">
        <v>0</v>
      </c>
      <c r="V76" s="82">
        <v>0</v>
      </c>
      <c r="W76" s="82">
        <v>0</v>
      </c>
      <c r="X76" s="82">
        <v>0</v>
      </c>
      <c r="Y76" s="39">
        <f>SUM(T76:X76)</f>
        <v>1757.805</v>
      </c>
      <c r="Z76" s="31">
        <v>2025</v>
      </c>
    </row>
    <row r="77" spans="1:26" ht="25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6"/>
      <c r="P77" s="36"/>
      <c r="Q77" s="36"/>
      <c r="R77" s="32" t="s">
        <v>89</v>
      </c>
      <c r="S77" s="70" t="s">
        <v>22</v>
      </c>
      <c r="T77" s="84">
        <v>11</v>
      </c>
      <c r="U77" s="84">
        <v>0</v>
      </c>
      <c r="V77" s="84">
        <v>0</v>
      </c>
      <c r="W77" s="84">
        <v>0</v>
      </c>
      <c r="X77" s="84">
        <v>0</v>
      </c>
      <c r="Y77" s="30">
        <f>SUM(T77:X77)</f>
        <v>11</v>
      </c>
      <c r="Z77" s="31">
        <v>2025</v>
      </c>
    </row>
  </sheetData>
  <sheetProtection selectLockedCells="1" selectUnlockedCells="1"/>
  <mergeCells count="28">
    <mergeCell ref="A18:Z18"/>
    <mergeCell ref="A25:C25"/>
    <mergeCell ref="A13:Z13"/>
    <mergeCell ref="S1:Z1"/>
    <mergeCell ref="S2:Z2"/>
    <mergeCell ref="S3:Z3"/>
    <mergeCell ref="S7:Z7"/>
    <mergeCell ref="A9:Z9"/>
    <mergeCell ref="A10:Z10"/>
    <mergeCell ref="A17:Z17"/>
    <mergeCell ref="D25:E25"/>
    <mergeCell ref="F25:G25"/>
    <mergeCell ref="H25:Q25"/>
    <mergeCell ref="A19:Z19"/>
    <mergeCell ref="A15:Z15"/>
    <mergeCell ref="A22:Z22"/>
    <mergeCell ref="A23:Z23"/>
    <mergeCell ref="A24:Q24"/>
    <mergeCell ref="S4:Z4"/>
    <mergeCell ref="S5:Z5"/>
    <mergeCell ref="R24:R25"/>
    <mergeCell ref="S24:S25"/>
    <mergeCell ref="T24:X24"/>
    <mergeCell ref="Y24:Z24"/>
    <mergeCell ref="S6:Z6"/>
    <mergeCell ref="A20:Z20"/>
    <mergeCell ref="A21:Z21"/>
    <mergeCell ref="A12:Z12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10">
        <v>6576.596</v>
      </c>
      <c r="C3" s="10">
        <v>3848.3</v>
      </c>
      <c r="D3" s="10">
        <v>3970.2</v>
      </c>
      <c r="E3" s="11">
        <v>0</v>
      </c>
      <c r="F3" s="12">
        <v>0</v>
      </c>
      <c r="G3" s="13">
        <v>14395.096</v>
      </c>
    </row>
    <row r="4" spans="2:7" ht="15">
      <c r="B4" s="14">
        <v>4122.496</v>
      </c>
      <c r="C4" s="14">
        <v>1273.3</v>
      </c>
      <c r="D4" s="14">
        <v>1273.3</v>
      </c>
      <c r="E4" s="15">
        <v>0</v>
      </c>
      <c r="F4" s="16">
        <v>0</v>
      </c>
      <c r="G4" s="17">
        <v>6669.096</v>
      </c>
    </row>
    <row r="5" spans="2:15" ht="15">
      <c r="B5" s="18">
        <v>1963.162</v>
      </c>
      <c r="C5" s="19">
        <v>754.5</v>
      </c>
      <c r="D5" s="19">
        <v>754.5</v>
      </c>
      <c r="E5" s="15">
        <v>0</v>
      </c>
      <c r="F5" s="16">
        <v>0</v>
      </c>
      <c r="G5" s="17">
        <v>3472.162</v>
      </c>
      <c r="L5" s="20">
        <v>20814.362</v>
      </c>
      <c r="M5" s="20">
        <v>6092.334</v>
      </c>
      <c r="N5" s="20">
        <v>531.502</v>
      </c>
      <c r="O5" s="20">
        <f>SUM(L5:N5)</f>
        <v>27438.198</v>
      </c>
    </row>
    <row r="6" spans="2:16" ht="18.75">
      <c r="B6" s="21">
        <v>965.4</v>
      </c>
      <c r="C6" s="21">
        <v>0</v>
      </c>
      <c r="D6" s="21">
        <v>0</v>
      </c>
      <c r="E6" s="15">
        <v>0</v>
      </c>
      <c r="F6" s="16">
        <v>0</v>
      </c>
      <c r="G6" s="15">
        <v>965.4</v>
      </c>
      <c r="K6" s="22"/>
      <c r="L6" s="23">
        <v>5002.462</v>
      </c>
      <c r="M6" s="23">
        <v>10130.8</v>
      </c>
      <c r="N6" s="23">
        <v>2747.9</v>
      </c>
      <c r="O6" s="23">
        <v>67.1</v>
      </c>
      <c r="P6" s="24">
        <f>SUM(L6:O6)</f>
        <v>17948.262</v>
      </c>
    </row>
    <row r="7" spans="2:16" ht="18.75">
      <c r="B7" s="25">
        <v>965.4</v>
      </c>
      <c r="C7" s="25">
        <v>0</v>
      </c>
      <c r="D7" s="25" t="s">
        <v>25</v>
      </c>
      <c r="E7" s="11">
        <v>0</v>
      </c>
      <c r="F7" s="12">
        <v>0</v>
      </c>
      <c r="G7" s="11">
        <v>965.4</v>
      </c>
      <c r="K7" s="26"/>
      <c r="L7" s="26"/>
      <c r="M7" s="26"/>
      <c r="N7" s="26"/>
      <c r="O7" s="26"/>
      <c r="P7" s="20"/>
    </row>
    <row r="8" spans="2:16" ht="18.75">
      <c r="B8" s="25">
        <v>32.362</v>
      </c>
      <c r="C8" s="25">
        <v>0</v>
      </c>
      <c r="D8" s="25">
        <v>0</v>
      </c>
      <c r="E8" s="11">
        <v>0</v>
      </c>
      <c r="F8" s="12">
        <v>0</v>
      </c>
      <c r="G8" s="11">
        <v>32.362</v>
      </c>
      <c r="K8" s="26"/>
      <c r="L8" s="26"/>
      <c r="M8" s="26"/>
      <c r="N8" s="26"/>
      <c r="O8" s="26"/>
      <c r="P8" s="20"/>
    </row>
    <row r="9" spans="2:15" ht="18.75">
      <c r="B9" s="18">
        <v>2159.334</v>
      </c>
      <c r="C9" s="19">
        <v>518.8</v>
      </c>
      <c r="D9" s="19">
        <v>518.8</v>
      </c>
      <c r="E9" s="15">
        <v>0</v>
      </c>
      <c r="F9" s="16">
        <v>0</v>
      </c>
      <c r="G9" s="17">
        <v>3196.934</v>
      </c>
      <c r="K9" s="27"/>
      <c r="L9" s="26"/>
      <c r="M9" s="20"/>
      <c r="N9" s="20"/>
      <c r="O9" s="20"/>
    </row>
    <row r="10" spans="2:12" ht="18.75">
      <c r="B10" s="21">
        <v>539.834</v>
      </c>
      <c r="C10" s="21">
        <v>518.8</v>
      </c>
      <c r="D10" s="21">
        <v>518.8</v>
      </c>
      <c r="E10" s="15">
        <v>518.8</v>
      </c>
      <c r="F10" s="16">
        <v>518.8</v>
      </c>
      <c r="G10" s="17">
        <v>2615.034</v>
      </c>
      <c r="K10" s="28"/>
      <c r="L10" s="26"/>
    </row>
    <row r="11" spans="2:12" ht="15">
      <c r="B11" s="29">
        <v>1619.5</v>
      </c>
      <c r="C11" s="21">
        <v>0</v>
      </c>
      <c r="D11" s="21">
        <v>0</v>
      </c>
      <c r="E11" s="15">
        <v>0</v>
      </c>
      <c r="F11" s="16">
        <v>0</v>
      </c>
      <c r="G11" s="17">
        <v>1619.5</v>
      </c>
      <c r="K11" s="28"/>
      <c r="L11" s="20"/>
    </row>
    <row r="12" spans="2:12" ht="15">
      <c r="B12" s="14">
        <v>2454.1</v>
      </c>
      <c r="C12" s="14">
        <v>2575</v>
      </c>
      <c r="D12" s="14">
        <v>2696.9</v>
      </c>
      <c r="E12" s="15">
        <v>0</v>
      </c>
      <c r="F12" s="16">
        <v>0</v>
      </c>
      <c r="G12" s="17">
        <v>7726</v>
      </c>
      <c r="K12" s="28"/>
      <c r="L12" s="20"/>
    </row>
    <row r="13" spans="2:7" ht="15">
      <c r="B13" s="29">
        <v>2385.2</v>
      </c>
      <c r="C13" s="29">
        <v>2497.3</v>
      </c>
      <c r="D13" s="29">
        <v>2612.2</v>
      </c>
      <c r="E13" s="15">
        <v>0</v>
      </c>
      <c r="F13" s="16">
        <v>0</v>
      </c>
      <c r="G13" s="17">
        <v>7494.7</v>
      </c>
    </row>
    <row r="14" spans="2:7" ht="15">
      <c r="B14" s="21">
        <v>0</v>
      </c>
      <c r="C14" s="21">
        <v>0</v>
      </c>
      <c r="D14" s="21">
        <v>0</v>
      </c>
      <c r="E14" s="15">
        <v>0</v>
      </c>
      <c r="F14" s="16">
        <v>0</v>
      </c>
      <c r="G14" s="15">
        <v>0</v>
      </c>
    </row>
    <row r="15" spans="2:7" ht="15">
      <c r="B15" s="21">
        <v>68.9</v>
      </c>
      <c r="C15" s="21">
        <v>77.7</v>
      </c>
      <c r="D15" s="21">
        <v>84.7</v>
      </c>
      <c r="E15" s="15">
        <v>84.7</v>
      </c>
      <c r="F15" s="16">
        <v>0</v>
      </c>
      <c r="G15" s="15">
        <v>316</v>
      </c>
    </row>
    <row r="16" spans="2:7" ht="15">
      <c r="B16" s="21">
        <v>68.9</v>
      </c>
      <c r="C16" s="21">
        <v>77.7</v>
      </c>
      <c r="D16" s="21">
        <v>84.7</v>
      </c>
      <c r="E16" s="15">
        <v>84.7</v>
      </c>
      <c r="F16" s="16">
        <v>0</v>
      </c>
      <c r="G16" s="15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2021-03-16T12:09:05Z</cp:lastPrinted>
  <dcterms:created xsi:type="dcterms:W3CDTF">2020-02-04T07:11:22Z</dcterms:created>
  <dcterms:modified xsi:type="dcterms:W3CDTF">2021-04-06T06:42:50Z</dcterms:modified>
  <cp:category/>
  <cp:version/>
  <cp:contentType/>
  <cp:contentStatus/>
</cp:coreProperties>
</file>