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8" activeTab="0"/>
  </bookViews>
  <sheets>
    <sheet name="Лист1" sheetId="1" r:id="rId1"/>
    <sheet name="Лист2" sheetId="2" r:id="rId2"/>
  </sheets>
  <definedNames>
    <definedName name="Excel_BuiltIn_Print_Area_1">#REF!</definedName>
    <definedName name="Excel_BuiltIn_Print_Titles_1_1">#REF!</definedName>
    <definedName name="Excel_BuiltIn_Print_Titles_1_1_1">#REF!</definedName>
    <definedName name="_xlnm.Print_Area" localSheetId="0">'Лист1'!$A$1:$Z$71</definedName>
  </definedNames>
  <calcPr fullCalcOnLoad="1"/>
</workbook>
</file>

<file path=xl/sharedStrings.xml><?xml version="1.0" encoding="utf-8"?>
<sst xmlns="http://schemas.openxmlformats.org/spreadsheetml/2006/main" count="182" uniqueCount="91">
  <si>
    <t>к муниципальной программе МО "Конаковский район"</t>
  </si>
  <si>
    <t>Тверской области "Развитие транспортного комплекса и</t>
  </si>
  <si>
    <t>Принятые обозначения и сокращения: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</si>
  <si>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</si>
  <si>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</si>
  <si>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</si>
  <si>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 xml:space="preserve">Коды бюджетной классификации </t>
  </si>
  <si>
    <t>Цели программы, подпрограммы, задачи  подпрограммы, мероприятия подпрограммы, административные мероприятия и их показатели</t>
  </si>
  <si>
    <t>Ед. изм.</t>
  </si>
  <si>
    <t>Годы реализации программы</t>
  </si>
  <si>
    <t>Целевое (суммарное) значение показателя</t>
  </si>
  <si>
    <t>код администратора программ</t>
  </si>
  <si>
    <t>раздел</t>
  </si>
  <si>
    <t>подраздел</t>
  </si>
  <si>
    <t>классификация целевой статьи расходов бюджета</t>
  </si>
  <si>
    <t>значение</t>
  </si>
  <si>
    <t>год дости-жения</t>
  </si>
  <si>
    <t>Программа, всего</t>
  </si>
  <si>
    <t>тыс. руб.</t>
  </si>
  <si>
    <t>-</t>
  </si>
  <si>
    <t>x</t>
  </si>
  <si>
    <t>%</t>
  </si>
  <si>
    <t xml:space="preserve"> тыс. чел.</t>
  </si>
  <si>
    <t>шт.</t>
  </si>
  <si>
    <t>тыс. чел.</t>
  </si>
  <si>
    <t>км</t>
  </si>
  <si>
    <t>0,000,</t>
  </si>
  <si>
    <t>км.</t>
  </si>
  <si>
    <t>тыс.чел.</t>
  </si>
  <si>
    <t>дорожного хозяйства Конаковского района" на 2021-2025 годы</t>
  </si>
  <si>
    <t>да-1/ нет-0</t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</si>
  <si>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местного значения 3 класса, содержание которых в отчетном году осуществляется в соответствии с муниципальным контрактом"</t>
    </r>
  </si>
  <si>
    <t>0</t>
  </si>
  <si>
    <t>S</t>
  </si>
  <si>
    <t>2</t>
  </si>
  <si>
    <t>5</t>
  </si>
  <si>
    <t>м2</t>
  </si>
  <si>
    <t>Характеристика муниципальной  программы МО "Конаковский район" Тверской области</t>
  </si>
  <si>
    <t>"Развитие транспортного комплекса и дорожного хозяйства Конаковского района Тверской области" на 2021 - 2025 годы</t>
  </si>
  <si>
    <t>1. Программа-муниципальная  программа МО "Конаковский район" Тверской области</t>
  </si>
  <si>
    <t>2. Подпрограмма - подпрограмма муниципальной  программы МО "Конаковский район" Тверской области</t>
  </si>
  <si>
    <r>
      <t>Цель</t>
    </r>
    <r>
      <rPr>
        <sz val="10"/>
        <rFont val="Times New Roman"/>
        <family val="1"/>
      </rPr>
      <t xml:space="preserve"> "Обеспечение устойчивого функционирования транспортной системы Конаковского района"</t>
    </r>
  </si>
  <si>
    <r>
      <t>Показатель 1</t>
    </r>
    <r>
      <rPr>
        <sz val="10"/>
        <rFont val="Times New Roman"/>
        <family val="1"/>
      </rPr>
      <t xml:space="preserve"> "Общее количество пассажиров, перевезенных транспортом общественного пользования в отчетном периоде"</t>
    </r>
  </si>
  <si>
    <r>
      <t>Показатель 2</t>
    </r>
    <r>
      <rPr>
        <sz val="10"/>
        <rFont val="Times New Roman"/>
        <family val="1"/>
      </rPr>
      <t xml:space="preserve"> "Протяжённость автомобильных дорог общего пользования  3 класса, содержание которых в отчётном году осуществляется в соответствии с муниципальным контрактом"</t>
    </r>
  </si>
  <si>
    <r>
      <rPr>
        <b/>
        <sz val="10"/>
        <rFont val="Times New Roman"/>
        <family val="1"/>
      </rPr>
      <t>Показатель 3</t>
    </r>
    <r>
      <rPr>
        <sz val="10"/>
        <rFont val="Times New Roman"/>
        <family val="1"/>
      </rPr>
      <t xml:space="preserve"> "Общее количество обращений граждан по дорожной деятельности и по вопросам работы автомобильного и внутреннего водного транспорта в Конаковском районе Тверской области в отчетном периоде"</t>
    </r>
  </si>
  <si>
    <r>
      <t>Подпрограмма 1</t>
    </r>
    <r>
      <rPr>
        <sz val="10"/>
        <rFont val="Times New Roman"/>
        <family val="1"/>
      </rPr>
      <t xml:space="preserve"> "Транспортное обслуживание населения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</si>
  <si>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 "Развитие автомобильного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</si>
  <si>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автомобильным транспортом"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</si>
  <si>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работы автомобильного транспорта в отчетном периоде"</t>
    </r>
  </si>
  <si>
    <r>
      <t>Административное мероприятие 1.001</t>
    </r>
    <r>
      <rPr>
        <sz val="10"/>
        <rFont val="Times New Roman"/>
        <family val="1"/>
      </rPr>
      <t xml:space="preserve"> "Учет количества пасажиров, перевезенных  автомобильным транспортом"</t>
    </r>
  </si>
  <si>
    <r>
      <t>Административное мероприятие 1.002</t>
    </r>
    <r>
      <rPr>
        <sz val="10"/>
        <rFont val="Times New Roman"/>
        <family val="1"/>
      </rPr>
      <t xml:space="preserve"> "Учет количества обращений по вопросам работы автомобильного транспорта"</t>
    </r>
  </si>
  <si>
    <r>
      <t>Задача 2</t>
    </r>
    <r>
      <rPr>
        <sz val="10"/>
        <rFont val="Times New Roman"/>
        <family val="1"/>
      </rPr>
      <t xml:space="preserve"> "Развитие внутреннего водного транспорта на территории Конаковского района Тверской области"</t>
    </r>
  </si>
  <si>
    <r>
      <t>Показатель 1</t>
    </r>
    <r>
      <rPr>
        <sz val="10"/>
        <rFont val="Times New Roman"/>
        <family val="1"/>
      </rPr>
      <t xml:space="preserve"> "Количество пассажиров, перевезенных на регулярных маршрутах внутреннего водного транспорта в отчетном периоде"</t>
    </r>
  </si>
  <si>
    <r>
      <t xml:space="preserve">Мероприятие 2.001 </t>
    </r>
    <r>
      <rPr>
        <sz val="10"/>
        <rFont val="Times New Roman"/>
        <family val="1"/>
      </rPr>
      <t>"Поддержка социальных маршрутов внутреннего водного транспорта за счет средств  областного бюджета Тверской области"</t>
    </r>
  </si>
  <si>
    <r>
      <t xml:space="preserve">Показатель 1 </t>
    </r>
    <r>
      <rPr>
        <sz val="10"/>
        <rFont val="Times New Roman"/>
        <family val="1"/>
      </rPr>
      <t>"Доля денежных средств  областного бюджета Тверской области в общем объёме средств на реализацию мероприятия"</t>
    </r>
  </si>
  <si>
    <r>
      <t>Мероприятие 2.002</t>
    </r>
    <r>
      <rPr>
        <sz val="10"/>
        <rFont val="Times New Roman"/>
        <family val="1"/>
      </rPr>
      <t xml:space="preserve"> "Поддержка социальных маршрутов внутреннего водного транспорта  за счет средств бюджета  Конаковского района"</t>
    </r>
  </si>
  <si>
    <r>
      <t>Показатель 1</t>
    </r>
    <r>
      <rPr>
        <sz val="10"/>
        <rFont val="Times New Roman"/>
        <family val="1"/>
      </rPr>
      <t xml:space="preserve"> "Доля денежных средств бюджета Конаковского района в общем объёме средств на реализацию мероприятия"</t>
    </r>
  </si>
  <si>
    <r>
      <t>Подпрограмма 2</t>
    </r>
    <r>
      <rPr>
        <sz val="10"/>
        <rFont val="Times New Roman"/>
        <family val="1"/>
      </rPr>
      <t xml:space="preserve"> "Развитие и сохранность автомобильных дорог общего пользования Конаковского района Тверской области"</t>
    </r>
  </si>
  <si>
    <r>
      <t>Задача 1</t>
    </r>
    <r>
      <rPr>
        <sz val="10"/>
        <rFont val="Times New Roman"/>
        <family val="1"/>
      </rPr>
      <t xml:space="preserve"> "Содержание автомобильных дорог общего пользования  3 класса в  Конаковском районе Тверской области"</t>
    </r>
  </si>
  <si>
    <r>
      <t>Показатель 1</t>
    </r>
    <r>
      <rPr>
        <sz val="10"/>
        <rFont val="Times New Roman"/>
        <family val="1"/>
      </rPr>
      <t xml:space="preserve"> "Протяженность автомобильных дорог общего пользования 3 класса, содержание которых в отчетном году осуществляется в соответствии с муниципальным контрактом, заключенным на  основании аукциона"</t>
    </r>
  </si>
  <si>
    <r>
      <t>Показатель 2</t>
    </r>
    <r>
      <rPr>
        <sz val="10"/>
        <rFont val="Times New Roman"/>
        <family val="1"/>
      </rPr>
      <t xml:space="preserve"> "Количество обращений граждан по вопросам содержания автомобильных дорог общего пользования регионального и межмуниципального значения 3 класса в Конаковском районе в отчетном периоде"</t>
    </r>
  </si>
  <si>
    <r>
      <t>Мероприятие 1.001.</t>
    </r>
    <r>
      <rPr>
        <sz val="10"/>
        <rFont val="Times New Roman"/>
        <family val="1"/>
      </rPr>
      <t xml:space="preserve"> "Осуществление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класса"</t>
    </r>
  </si>
  <si>
    <r>
      <t xml:space="preserve">Показатель 1 </t>
    </r>
    <r>
      <rPr>
        <sz val="10"/>
        <rFont val="Times New Roman"/>
        <family val="1"/>
      </rPr>
      <t>"Протяженность автомобильных дорог общего пользования регионального и межмуниципального значения 3 класса, содержание которых в отчетном году осуществляется в соответствии с муниципальным контрактом, заключенным на  основании аукцион"</t>
    </r>
  </si>
  <si>
    <r>
      <t>Мероприятие 1.002.</t>
    </r>
    <r>
      <rPr>
        <sz val="10"/>
        <rFont val="Times New Roman"/>
        <family val="1"/>
      </rPr>
      <t xml:space="preserve"> "Осуществление МО «Конаковский район» Тверской области дорожной деятельности в отношении автомобильных дорог 3 класса общего пользования местного значения"</t>
    </r>
  </si>
  <si>
    <r>
      <t>Мероприятие 2.001.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областного бюджета Тверской области"</t>
    </r>
  </si>
  <si>
    <r>
      <t>Мероприятие 2.002.</t>
    </r>
    <r>
      <rPr>
        <sz val="10"/>
        <rFont val="Times New Roman"/>
        <family val="1"/>
      </rPr>
      <t xml:space="preserve"> "Обеспечение МО "Конаковский район" Тверской области безопасности дорожного движения на автомобильных дорогах общего пользования местного значения в границах населенных пунктов поселения за счет средств бюджета Конаковского района"</t>
    </r>
  </si>
  <si>
    <r>
      <t xml:space="preserve">Показатель 1 </t>
    </r>
    <r>
      <rPr>
        <sz val="10"/>
        <rFont val="Times New Roman"/>
        <family val="1"/>
      </rPr>
      <t>"Уровень освоения бюджетных средств"</t>
    </r>
  </si>
  <si>
    <r>
      <t xml:space="preserve">Показатель 1 </t>
    </r>
    <r>
      <rPr>
        <sz val="10"/>
        <rFont val="Times New Roman"/>
        <family val="1"/>
      </rPr>
      <t>"Доля денежных средств областного бюджета Тверской области в общем объёме средств на реализацию мероприятия"</t>
    </r>
  </si>
  <si>
    <r>
      <t>Показатель 1 "</t>
    </r>
    <r>
      <rPr>
        <sz val="10"/>
        <rFont val="Times New Roman"/>
        <family val="1"/>
      </rPr>
      <t>Уровень освоения бюджетных средств"</t>
    </r>
  </si>
  <si>
    <r>
      <t>Задача 3</t>
    </r>
    <r>
      <rPr>
        <sz val="10"/>
        <rFont val="Times New Roman"/>
        <family val="1"/>
      </rPr>
      <t xml:space="preserve"> "Безопасные и качественные автомобильные дороги на территории Конаковского района Тверской области"</t>
    </r>
  </si>
  <si>
    <r>
      <t>Задача 2</t>
    </r>
    <r>
      <rPr>
        <sz val="10"/>
        <rFont val="Times New Roman"/>
        <family val="1"/>
      </rPr>
      <t xml:space="preserve"> "Обеспечение безопасности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</si>
  <si>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1 </t>
    </r>
    <r>
      <rPr>
        <sz val="10"/>
        <rFont val="Times New Roman"/>
        <family val="1"/>
      </rPr>
      <t>"Количество поселений, принявших участие в мероприятиях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</si>
  <si>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 xml:space="preserve">Показатель 2 </t>
    </r>
    <r>
      <rPr>
        <sz val="10"/>
        <rFont val="Times New Roman"/>
        <family val="1"/>
      </rPr>
      <t>"Количество мероприятий по обеспечению безопасности  дорожного движения на автомобильных дорогах местного значения в границах населенных пунктов поселения"</t>
    </r>
  </si>
  <si>
    <r>
      <t>Показатель 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пунктов"</t>
    </r>
  </si>
  <si>
    <r>
      <t>Показатель 2</t>
    </r>
    <r>
      <rPr>
        <sz val="10"/>
        <rFont val="Times New Roman"/>
        <family val="1"/>
      </rPr>
      <t xml:space="preserve">  "Количество поселений, принявших участие в  ремонте дворовых территорий многоквартирных домов, проездов к дворовым территориям многоквартирных домов населенных пунктов" </t>
    </r>
  </si>
  <si>
    <r>
      <t>Показатель 3 "</t>
    </r>
    <r>
      <rPr>
        <sz val="10"/>
        <rFont val="Times New Roman"/>
        <family val="1"/>
      </rPr>
      <t xml:space="preserve">Площадь отремонтированных  дворовых территорий многоквартирных домов, проездов к дворовым территориям многоквартирных домов населенных пунктов" </t>
    </r>
  </si>
  <si>
    <r>
      <t>Мероприятие 3.001</t>
    </r>
    <r>
      <rPr>
        <sz val="10"/>
        <rFont val="Times New Roman"/>
        <family val="1"/>
      </rPr>
      <t xml:space="preserve">  "Ремонт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области" </t>
    </r>
  </si>
  <si>
    <r>
      <t>Мероприятие 3.002</t>
    </r>
    <r>
      <rPr>
        <sz val="10"/>
        <rFont val="Times New Roman"/>
        <family val="1"/>
      </rPr>
      <t xml:space="preserve"> "Ремонт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района"</t>
    </r>
  </si>
  <si>
    <r>
      <t>Показатель 4</t>
    </r>
    <r>
      <rPr>
        <sz val="10"/>
        <rFont val="Times New Roman"/>
        <family val="1"/>
      </rPr>
      <t xml:space="preserve"> "Капитальный ремонт и ремонт улично - дорожной сети"</t>
    </r>
  </si>
  <si>
    <r>
      <t>Показатель 5</t>
    </r>
    <r>
      <rPr>
        <sz val="10"/>
        <rFont val="Times New Roman"/>
        <family val="1"/>
      </rPr>
      <t xml:space="preserve"> "Количество поселений, принявших участие в капитальном ремонте и ремонте улично - дорожной сети "</t>
    </r>
  </si>
  <si>
    <r>
      <t>Показатель 6</t>
    </r>
    <r>
      <rPr>
        <sz val="10"/>
        <rFont val="Times New Roman"/>
        <family val="1"/>
      </rPr>
      <t xml:space="preserve"> "Протяженность дорог на которых произведен капитальный ремонт и ремонт улично - дорожной сети"</t>
    </r>
  </si>
  <si>
    <r>
      <t>Мероприятие 3.004</t>
    </r>
    <r>
      <rPr>
        <sz val="10"/>
        <rFont val="Times New Roman"/>
        <family val="1"/>
      </rPr>
      <t xml:space="preserve"> "Капитальный ремонт и ремонт улично - дорожной сети   за счет средств бюджета Конаковского района"</t>
    </r>
  </si>
  <si>
    <r>
      <t>Мероприятие 3.003</t>
    </r>
    <r>
      <rPr>
        <sz val="10"/>
        <rFont val="Times New Roman"/>
        <family val="1"/>
      </rPr>
      <t xml:space="preserve"> "Капитальный ремонт и ремонт улично - дорожной сети  за счет средств областного бюджета Тверской области"</t>
    </r>
  </si>
  <si>
    <t>1</t>
  </si>
  <si>
    <t>3</t>
  </si>
  <si>
    <t>R</t>
  </si>
  <si>
    <t>9</t>
  </si>
  <si>
    <t>Главный администратор (администратор)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</si>
  <si>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Администратор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</si>
  <si>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>Ответственный исполнитель муниципальной программы МО "Конаковский район" Тверской области - отдел дорожной и транспортной инфраструктуры администрации Конаковского района</t>
  </si>
  <si>
    <t xml:space="preserve">Приложение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</si>
</sst>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_-* #,##0.00_р_._-;\-* #,##0.00_р_._-;_-* \-??_р_._-;_-@_-"/>
    <numFmt numFmtId="166" formatCode="_-* #,##0.000_р_._-;\-* #,##0.000_р_._-;_-* \-??_р_._-;_-@_-"/>
    <numFmt numFmtId="167" formatCode="0.0"/>
    <numFmt numFmtId="168" formatCode="#,##0.0"/>
    <numFmt numFmtId="169" formatCode="#,##0;\-#,##0"/>
    <numFmt numFmtId="170" formatCode="0.000"/>
    <numFmt numFmtId="171" formatCode="#,##0.0000"/>
    <numFmt numFmtId="172" formatCode="#,##0.00000"/>
    <numFmt numFmtId="173" formatCode="#,##0.000\ _₽"/>
    <numFmt numFmtId="174" formatCode="#,##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6"/>
      <name val="Times New Roman"/>
      <family val="1"/>
    </font>
    <font>
      <sz val="10"/>
      <name val="Times New Roman"/>
      <family val="1"/>
    </font>
    <font>
      <sz val="6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1" applyNumberFormat="0" applyAlignment="0" applyProtection="0"/>
    <xf numFmtId="0" fontId="6" fillId="30" borderId="2" applyNumberFormat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13" fillId="0" borderId="6" applyNumberFormat="0" applyFill="0" applyAlignment="0" applyProtection="0"/>
    <xf numFmtId="0" fontId="14" fillId="34" borderId="0" applyNumberFormat="0" applyBorder="0" applyAlignment="0" applyProtection="0"/>
    <xf numFmtId="0" fontId="0" fillId="3" borderId="7" applyNumberFormat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5" fillId="41" borderId="10" applyNumberFormat="0" applyAlignment="0" applyProtection="0"/>
    <xf numFmtId="0" fontId="46" fillId="42" borderId="11" applyNumberFormat="0" applyAlignment="0" applyProtection="0"/>
    <xf numFmtId="0" fontId="47" fillId="42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52" fillId="43" borderId="16" applyNumberFormat="0" applyAlignment="0" applyProtection="0"/>
    <xf numFmtId="0" fontId="53" fillId="0" borderId="0" applyNumberFormat="0" applyFill="0" applyBorder="0" applyAlignment="0" applyProtection="0"/>
    <xf numFmtId="0" fontId="54" fillId="44" borderId="0" applyNumberFormat="0" applyBorder="0" applyAlignment="0" applyProtection="0"/>
    <xf numFmtId="0" fontId="2" fillId="0" borderId="0">
      <alignment/>
      <protection/>
    </xf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6" borderId="17" applyNumberFormat="0" applyFont="0" applyAlignment="0" applyProtection="0"/>
    <xf numFmtId="9" fontId="1" fillId="0" borderId="0" applyFill="0" applyBorder="0" applyAlignment="0" applyProtection="0"/>
    <xf numFmtId="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9" fillId="4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justify" vertical="center" wrapText="1"/>
    </xf>
    <xf numFmtId="0" fontId="21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justify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 wrapText="1"/>
    </xf>
    <xf numFmtId="4" fontId="29" fillId="0" borderId="19" xfId="0" applyNumberFormat="1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 wrapText="1"/>
    </xf>
    <xf numFmtId="4" fontId="30" fillId="0" borderId="22" xfId="0" applyNumberFormat="1" applyFont="1" applyBorder="1" applyAlignment="1">
      <alignment horizontal="center" wrapText="1"/>
    </xf>
    <xf numFmtId="0" fontId="29" fillId="0" borderId="23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4" fontId="29" fillId="0" borderId="23" xfId="0" applyNumberFormat="1" applyFont="1" applyBorder="1" applyAlignment="1">
      <alignment horizontal="center" wrapText="1"/>
    </xf>
    <xf numFmtId="4" fontId="29" fillId="48" borderId="22" xfId="0" applyNumberFormat="1" applyFont="1" applyFill="1" applyBorder="1" applyAlignment="1">
      <alignment horizontal="center" wrapText="1"/>
    </xf>
    <xf numFmtId="0" fontId="29" fillId="48" borderId="22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29" fillId="0" borderId="22" xfId="0" applyFont="1" applyBorder="1" applyAlignment="1">
      <alignment horizontal="center" wrapText="1"/>
    </xf>
    <xf numFmtId="164" fontId="31" fillId="0" borderId="0" xfId="0" applyNumberFormat="1" applyFont="1" applyAlignment="1">
      <alignment/>
    </xf>
    <xf numFmtId="171" fontId="32" fillId="0" borderId="0" xfId="0" applyNumberFormat="1" applyFont="1" applyAlignment="1">
      <alignment/>
    </xf>
    <xf numFmtId="171" fontId="0" fillId="0" borderId="0" xfId="0" applyNumberFormat="1" applyAlignment="1">
      <alignment/>
    </xf>
    <xf numFmtId="0" fontId="29" fillId="0" borderId="19" xfId="0" applyFont="1" applyBorder="1" applyAlignment="1">
      <alignment horizontal="center" wrapText="1"/>
    </xf>
    <xf numFmtId="164" fontId="32" fillId="0" borderId="0" xfId="0" applyNumberFormat="1" applyFont="1" applyAlignment="1">
      <alignment/>
    </xf>
    <xf numFmtId="164" fontId="0" fillId="0" borderId="0" xfId="100" applyNumberFormat="1" applyFill="1" applyBorder="1" applyAlignment="1" applyProtection="1">
      <alignment/>
      <protection/>
    </xf>
    <xf numFmtId="166" fontId="0" fillId="0" borderId="0" xfId="100" applyNumberFormat="1" applyFill="1" applyBorder="1" applyAlignment="1" applyProtection="1">
      <alignment/>
      <protection/>
    </xf>
    <xf numFmtId="4" fontId="29" fillId="0" borderId="22" xfId="0" applyNumberFormat="1" applyFont="1" applyBorder="1" applyAlignment="1">
      <alignment horizontal="center" wrapText="1"/>
    </xf>
    <xf numFmtId="3" fontId="26" fillId="49" borderId="25" xfId="0" applyNumberFormat="1" applyFont="1" applyFill="1" applyBorder="1" applyAlignment="1">
      <alignment horizontal="center" vertical="center" wrapText="1"/>
    </xf>
    <xf numFmtId="1" fontId="26" fillId="49" borderId="25" xfId="100" applyNumberFormat="1" applyFont="1" applyFill="1" applyBorder="1" applyAlignment="1" applyProtection="1">
      <alignment horizontal="center" vertical="center" wrapText="1"/>
      <protection/>
    </xf>
    <xf numFmtId="0" fontId="23" fillId="49" borderId="25" xfId="0" applyFont="1" applyFill="1" applyBorder="1" applyAlignment="1">
      <alignment horizontal="justify" vertical="center" wrapText="1"/>
    </xf>
    <xf numFmtId="0" fontId="25" fillId="49" borderId="25" xfId="0" applyFont="1" applyFill="1" applyBorder="1" applyAlignment="1">
      <alignment horizontal="center" vertical="center" wrapText="1"/>
    </xf>
    <xf numFmtId="164" fontId="26" fillId="49" borderId="0" xfId="0" applyNumberFormat="1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49" fontId="19" fillId="49" borderId="25" xfId="93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left" vertical="center" wrapText="1"/>
    </xf>
    <xf numFmtId="0" fontId="20" fillId="49" borderId="25" xfId="0" applyFont="1" applyFill="1" applyBorder="1" applyAlignment="1">
      <alignment horizontal="center" vertical="center" wrapText="1"/>
    </xf>
    <xf numFmtId="164" fontId="26" fillId="49" borderId="25" xfId="0" applyNumberFormat="1" applyFont="1" applyFill="1" applyBorder="1" applyAlignment="1">
      <alignment horizontal="center" vertical="center" wrapText="1"/>
    </xf>
    <xf numFmtId="0" fontId="23" fillId="49" borderId="25" xfId="0" applyFont="1" applyFill="1" applyBorder="1" applyAlignment="1">
      <alignment horizontal="justify" vertical="center" wrapText="1"/>
    </xf>
    <xf numFmtId="0" fontId="23" fillId="49" borderId="25" xfId="0" applyFont="1" applyFill="1" applyBorder="1" applyAlignment="1">
      <alignment horizontal="left" vertical="center" wrapText="1"/>
    </xf>
    <xf numFmtId="172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168" fontId="26" fillId="49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49" fontId="19" fillId="0" borderId="26" xfId="93" applyNumberFormat="1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49" fontId="26" fillId="49" borderId="25" xfId="0" applyNumberFormat="1" applyFont="1" applyFill="1" applyBorder="1" applyAlignment="1">
      <alignment horizontal="center" vertical="center" wrapText="1"/>
    </xf>
    <xf numFmtId="0" fontId="27" fillId="49" borderId="25" xfId="0" applyFont="1" applyFill="1" applyBorder="1" applyAlignment="1">
      <alignment vertical="center" wrapText="1"/>
    </xf>
    <xf numFmtId="164" fontId="60" fillId="49" borderId="25" xfId="0" applyNumberFormat="1" applyFont="1" applyFill="1" applyBorder="1" applyAlignment="1">
      <alignment horizontal="center" vertical="center" wrapText="1"/>
    </xf>
    <xf numFmtId="3" fontId="60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23" fillId="49" borderId="30" xfId="0" applyFont="1" applyFill="1" applyBorder="1" applyAlignment="1">
      <alignment horizontal="justify" vertical="center" wrapText="1"/>
    </xf>
    <xf numFmtId="0" fontId="25" fillId="49" borderId="30" xfId="0" applyFont="1" applyFill="1" applyBorder="1" applyAlignment="1">
      <alignment horizontal="center" vertical="center" wrapText="1"/>
    </xf>
    <xf numFmtId="164" fontId="26" fillId="49" borderId="30" xfId="0" applyNumberFormat="1" applyFont="1" applyFill="1" applyBorder="1" applyAlignment="1">
      <alignment horizontal="center" vertical="center" wrapText="1"/>
    </xf>
    <xf numFmtId="1" fontId="26" fillId="49" borderId="30" xfId="100" applyNumberFormat="1" applyFont="1" applyFill="1" applyBorder="1" applyAlignment="1" applyProtection="1">
      <alignment horizontal="center" vertical="center" wrapText="1"/>
      <protection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19" fillId="49" borderId="25" xfId="0" applyFont="1" applyFill="1" applyBorder="1" applyAlignment="1">
      <alignment horizontal="center" vertical="center" wrapText="1"/>
    </xf>
    <xf numFmtId="4" fontId="26" fillId="49" borderId="25" xfId="0" applyNumberFormat="1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19" fillId="49" borderId="25" xfId="0" applyFont="1" applyFill="1" applyBorder="1" applyAlignment="1">
      <alignment horizontal="center" vertical="center" wrapText="1"/>
    </xf>
    <xf numFmtId="0" fontId="25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9" borderId="25" xfId="0" applyFont="1" applyFill="1" applyBorder="1" applyAlignment="1">
      <alignment horizontal="center" vertical="center" wrapText="1"/>
    </xf>
    <xf numFmtId="0" fontId="20" fillId="49" borderId="25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Обычный_ОБАС 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71"/>
  <sheetViews>
    <sheetView tabSelected="1" zoomScaleSheetLayoutView="130" workbookViewId="0" topLeftCell="A1">
      <selection activeCell="S3" sqref="S3:Z3"/>
    </sheetView>
  </sheetViews>
  <sheetFormatPr defaultColWidth="12.140625" defaultRowHeight="15"/>
  <cols>
    <col min="1" max="17" width="1.7109375" style="1" customWidth="1"/>
    <col min="18" max="18" width="57.00390625" style="2" customWidth="1"/>
    <col min="19" max="19" width="6.140625" style="1" customWidth="1"/>
    <col min="20" max="20" width="9.7109375" style="1" customWidth="1"/>
    <col min="21" max="21" width="11.7109375" style="1" customWidth="1"/>
    <col min="22" max="22" width="12.140625" style="1" customWidth="1"/>
    <col min="23" max="23" width="13.57421875" style="1" customWidth="1"/>
    <col min="24" max="24" width="12.57421875" style="1" customWidth="1"/>
    <col min="25" max="25" width="11.7109375" style="1" customWidth="1"/>
    <col min="26" max="26" width="11.421875" style="1" customWidth="1"/>
    <col min="27" max="208" width="12.140625" style="1" customWidth="1"/>
    <col min="209" max="16384" width="12.140625" style="3" customWidth="1"/>
  </cols>
  <sheetData>
    <row r="1" spans="19:26" ht="14.25" customHeight="1">
      <c r="S1" s="77" t="s">
        <v>90</v>
      </c>
      <c r="T1" s="77"/>
      <c r="U1" s="77"/>
      <c r="V1" s="77"/>
      <c r="W1" s="77"/>
      <c r="X1" s="77"/>
      <c r="Y1" s="77"/>
      <c r="Z1" s="77"/>
    </row>
    <row r="2" spans="1:211" s="6" customFormat="1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77" t="s">
        <v>0</v>
      </c>
      <c r="T2" s="77"/>
      <c r="U2" s="77"/>
      <c r="V2" s="77"/>
      <c r="W2" s="77"/>
      <c r="X2" s="77"/>
      <c r="Y2" s="77"/>
      <c r="Z2" s="77"/>
      <c r="HA2" s="7"/>
      <c r="HB2" s="7"/>
      <c r="HC2" s="7"/>
    </row>
    <row r="3" spans="1:211" s="6" customFormat="1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77" t="s">
        <v>1</v>
      </c>
      <c r="T3" s="77"/>
      <c r="U3" s="77"/>
      <c r="V3" s="77"/>
      <c r="W3" s="77"/>
      <c r="X3" s="77"/>
      <c r="Y3" s="77"/>
      <c r="Z3" s="77"/>
      <c r="HA3" s="7"/>
      <c r="HB3" s="7"/>
      <c r="HC3" s="7"/>
    </row>
    <row r="4" spans="1:211" s="6" customFormat="1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77" t="s">
        <v>29</v>
      </c>
      <c r="T4" s="77"/>
      <c r="U4" s="77"/>
      <c r="V4" s="77"/>
      <c r="W4" s="77"/>
      <c r="X4" s="77"/>
      <c r="Y4" s="77"/>
      <c r="Z4" s="77"/>
      <c r="HA4" s="7"/>
      <c r="HB4" s="7"/>
      <c r="HC4" s="7"/>
    </row>
    <row r="5" spans="1:211" s="6" customFormat="1" ht="9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8"/>
      <c r="T5" s="8"/>
      <c r="U5" s="8"/>
      <c r="V5" s="8"/>
      <c r="W5" s="8"/>
      <c r="X5" s="8"/>
      <c r="Y5" s="8"/>
      <c r="Z5" s="8"/>
      <c r="HA5" s="7"/>
      <c r="HB5" s="7"/>
      <c r="HC5" s="7"/>
    </row>
    <row r="6" spans="1:211" s="6" customFormat="1" ht="15" customHeight="1">
      <c r="A6" s="78" t="s">
        <v>37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HA6" s="7"/>
      <c r="HB6" s="7"/>
      <c r="HC6" s="7"/>
    </row>
    <row r="7" spans="1:211" s="6" customFormat="1" ht="15" customHeight="1">
      <c r="A7" s="78" t="s">
        <v>38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HA7" s="7"/>
      <c r="HB7" s="7"/>
      <c r="HC7" s="7"/>
    </row>
    <row r="8" spans="1:211" s="6" customFormat="1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HA8" s="7"/>
      <c r="HB8" s="7"/>
      <c r="HC8" s="7"/>
    </row>
    <row r="9" spans="1:211" s="6" customFormat="1" ht="15.75" customHeight="1">
      <c r="A9" s="80" t="s">
        <v>87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HA9" s="7"/>
      <c r="HB9" s="7"/>
      <c r="HC9" s="7"/>
    </row>
    <row r="10" spans="1:211" s="6" customFormat="1" ht="18.75" customHeight="1">
      <c r="A10" s="80" t="s">
        <v>88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HA10" s="7"/>
      <c r="HB10" s="7"/>
      <c r="HC10" s="7"/>
    </row>
    <row r="11" spans="18:211" s="6" customFormat="1" ht="11.25" customHeight="1">
      <c r="R11" s="5"/>
      <c r="Y11" s="8"/>
      <c r="Z11" s="8"/>
      <c r="HA11" s="7"/>
      <c r="HB11" s="7"/>
      <c r="HC11" s="7"/>
    </row>
    <row r="12" spans="1:211" s="6" customFormat="1" ht="15.75" customHeight="1">
      <c r="A12" s="80" t="s">
        <v>89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HA12" s="7"/>
      <c r="HB12" s="7"/>
      <c r="HC12" s="7"/>
    </row>
    <row r="13" spans="18:211" s="6" customFormat="1" ht="12" customHeight="1">
      <c r="R13" s="5"/>
      <c r="HA13" s="7"/>
      <c r="HB13" s="7"/>
      <c r="HC13" s="7"/>
    </row>
    <row r="14" spans="1:211" s="6" customFormat="1" ht="13.5" customHeight="1">
      <c r="A14" s="79" t="s">
        <v>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HA14" s="7"/>
      <c r="HB14" s="7"/>
      <c r="HC14" s="7"/>
    </row>
    <row r="15" spans="1:211" s="6" customFormat="1" ht="13.5" customHeight="1">
      <c r="A15" s="74" t="s">
        <v>39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HA15" s="7"/>
      <c r="HB15" s="7"/>
      <c r="HC15" s="7"/>
    </row>
    <row r="16" spans="1:211" s="6" customFormat="1" ht="13.5" customHeight="1">
      <c r="A16" s="74" t="s">
        <v>40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HA16" s="7"/>
      <c r="HB16" s="7"/>
      <c r="HC16" s="7"/>
    </row>
    <row r="17" spans="1:211" s="6" customFormat="1" ht="13.5" customHeight="1">
      <c r="A17" s="74" t="s">
        <v>3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HA17" s="7"/>
      <c r="HB17" s="7"/>
      <c r="HC17" s="7"/>
    </row>
    <row r="18" spans="1:211" s="6" customFormat="1" ht="13.5" customHeight="1">
      <c r="A18" s="74" t="s">
        <v>4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HA18" s="7"/>
      <c r="HB18" s="7"/>
      <c r="HC18" s="7"/>
    </row>
    <row r="19" spans="1:211" s="6" customFormat="1" ht="13.5" customHeight="1">
      <c r="A19" s="74" t="s">
        <v>5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HA19" s="7"/>
      <c r="HB19" s="7"/>
      <c r="HC19" s="7"/>
    </row>
    <row r="20" spans="1:211" s="6" customFormat="1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HA20" s="7"/>
      <c r="HB20" s="7"/>
      <c r="HC20" s="7"/>
    </row>
    <row r="21" spans="1:211" s="6" customFormat="1" ht="13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HA21" s="7"/>
      <c r="HB21" s="7"/>
      <c r="HC21" s="7"/>
    </row>
    <row r="22" spans="1:211" s="6" customFormat="1" ht="33" customHeight="1">
      <c r="A22" s="75" t="s">
        <v>6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 t="s">
        <v>7</v>
      </c>
      <c r="S22" s="72" t="s">
        <v>8</v>
      </c>
      <c r="T22" s="75" t="s">
        <v>9</v>
      </c>
      <c r="U22" s="75"/>
      <c r="V22" s="75"/>
      <c r="W22" s="75"/>
      <c r="X22" s="75"/>
      <c r="Y22" s="72" t="s">
        <v>10</v>
      </c>
      <c r="Z22" s="72"/>
      <c r="HA22" s="7"/>
      <c r="HB22" s="7"/>
      <c r="HC22" s="7"/>
    </row>
    <row r="23" spans="1:211" s="6" customFormat="1" ht="39.75" customHeight="1">
      <c r="A23" s="71" t="s">
        <v>11</v>
      </c>
      <c r="B23" s="71"/>
      <c r="C23" s="71"/>
      <c r="D23" s="72" t="s">
        <v>12</v>
      </c>
      <c r="E23" s="72"/>
      <c r="F23" s="72" t="s">
        <v>13</v>
      </c>
      <c r="G23" s="72"/>
      <c r="H23" s="73" t="s">
        <v>14</v>
      </c>
      <c r="I23" s="73"/>
      <c r="J23" s="73"/>
      <c r="K23" s="73"/>
      <c r="L23" s="73"/>
      <c r="M23" s="73"/>
      <c r="N23" s="73"/>
      <c r="O23" s="73"/>
      <c r="P23" s="73"/>
      <c r="Q23" s="73"/>
      <c r="R23" s="76"/>
      <c r="S23" s="72"/>
      <c r="T23" s="39">
        <v>2021</v>
      </c>
      <c r="U23" s="39">
        <v>2022</v>
      </c>
      <c r="V23" s="39">
        <v>2023</v>
      </c>
      <c r="W23" s="39">
        <v>2024</v>
      </c>
      <c r="X23" s="39">
        <v>2025</v>
      </c>
      <c r="Y23" s="39" t="s">
        <v>15</v>
      </c>
      <c r="Z23" s="36" t="s">
        <v>16</v>
      </c>
      <c r="HA23" s="7"/>
      <c r="HB23" s="7"/>
      <c r="HC23" s="7"/>
    </row>
    <row r="24" spans="1:211" s="6" customFormat="1" ht="15.75" customHeight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  <c r="M24" s="36">
        <v>13</v>
      </c>
      <c r="N24" s="36">
        <v>14</v>
      </c>
      <c r="O24" s="36">
        <v>15</v>
      </c>
      <c r="P24" s="36">
        <v>16</v>
      </c>
      <c r="Q24" s="36">
        <v>17</v>
      </c>
      <c r="R24" s="36">
        <v>18</v>
      </c>
      <c r="S24" s="36">
        <v>19</v>
      </c>
      <c r="T24" s="36">
        <v>20</v>
      </c>
      <c r="U24" s="36">
        <v>21</v>
      </c>
      <c r="V24" s="36">
        <v>22</v>
      </c>
      <c r="W24" s="36">
        <v>23</v>
      </c>
      <c r="X24" s="36">
        <v>24</v>
      </c>
      <c r="Y24" s="36">
        <v>25</v>
      </c>
      <c r="Z24" s="36">
        <v>26</v>
      </c>
      <c r="HA24" s="7"/>
      <c r="HB24" s="7"/>
      <c r="HC24" s="7"/>
    </row>
    <row r="25" spans="1:211" s="6" customFormat="1" ht="21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3" t="s">
        <v>17</v>
      </c>
      <c r="S25" s="34" t="s">
        <v>18</v>
      </c>
      <c r="T25" s="40">
        <f>SUM(T30+T42)</f>
        <v>129910.58499999999</v>
      </c>
      <c r="U25" s="40">
        <f>SUM(U30+U42)</f>
        <v>134840.295</v>
      </c>
      <c r="V25" s="40">
        <f>SUM(V30+V42)</f>
        <v>139419.385</v>
      </c>
      <c r="W25" s="40">
        <f>SUM(W30+W42)</f>
        <v>34613.36</v>
      </c>
      <c r="X25" s="40">
        <f>SUM(X30+X42)</f>
        <v>34613.36</v>
      </c>
      <c r="Y25" s="40">
        <f>SUM(T25:X25)</f>
        <v>473396.985</v>
      </c>
      <c r="Z25" s="32">
        <v>2025</v>
      </c>
      <c r="HA25" s="7"/>
      <c r="HB25" s="7"/>
      <c r="HC25" s="7"/>
    </row>
    <row r="26" spans="1:211" s="6" customFormat="1" ht="27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7"/>
      <c r="Q26" s="37"/>
      <c r="R26" s="33" t="s">
        <v>41</v>
      </c>
      <c r="S26" s="34" t="s">
        <v>19</v>
      </c>
      <c r="T26" s="40" t="s">
        <v>19</v>
      </c>
      <c r="U26" s="40" t="s">
        <v>19</v>
      </c>
      <c r="V26" s="40" t="s">
        <v>19</v>
      </c>
      <c r="W26" s="40" t="s">
        <v>19</v>
      </c>
      <c r="X26" s="40" t="s">
        <v>19</v>
      </c>
      <c r="Y26" s="40" t="s">
        <v>19</v>
      </c>
      <c r="Z26" s="32" t="s">
        <v>20</v>
      </c>
      <c r="HA26" s="7"/>
      <c r="HB26" s="7"/>
      <c r="HC26" s="7"/>
    </row>
    <row r="27" spans="1:211" s="6" customFormat="1" ht="25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P27" s="37"/>
      <c r="Q27" s="37"/>
      <c r="R27" s="42" t="s">
        <v>42</v>
      </c>
      <c r="S27" s="63" t="s">
        <v>28</v>
      </c>
      <c r="T27" s="46">
        <v>2505.5</v>
      </c>
      <c r="U27" s="46">
        <v>2505.5</v>
      </c>
      <c r="V27" s="46">
        <v>2505.5</v>
      </c>
      <c r="W27" s="46">
        <v>2505.5</v>
      </c>
      <c r="X27" s="46">
        <v>2505.5</v>
      </c>
      <c r="Y27" s="46">
        <v>2505.5</v>
      </c>
      <c r="Z27" s="32">
        <v>2025</v>
      </c>
      <c r="AA27" s="10"/>
      <c r="HA27" s="7"/>
      <c r="HB27" s="7"/>
      <c r="HC27" s="7"/>
    </row>
    <row r="28" spans="1:211" s="6" customFormat="1" ht="38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37"/>
      <c r="P28" s="37"/>
      <c r="Q28" s="37"/>
      <c r="R28" s="33" t="s">
        <v>43</v>
      </c>
      <c r="S28" s="44" t="s">
        <v>27</v>
      </c>
      <c r="T28" s="43">
        <v>53.59443</v>
      </c>
      <c r="U28" s="43">
        <v>53.59443</v>
      </c>
      <c r="V28" s="43">
        <v>53.59443</v>
      </c>
      <c r="W28" s="43">
        <v>53.59443</v>
      </c>
      <c r="X28" s="43">
        <v>53.59443</v>
      </c>
      <c r="Y28" s="43">
        <v>53.59443</v>
      </c>
      <c r="Z28" s="51">
        <v>2025</v>
      </c>
      <c r="AA28" s="10"/>
      <c r="HA28" s="7"/>
      <c r="HB28" s="7"/>
      <c r="HC28" s="7"/>
    </row>
    <row r="29" spans="1:211" s="6" customFormat="1" ht="5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7"/>
      <c r="Q29" s="37"/>
      <c r="R29" s="64" t="s">
        <v>44</v>
      </c>
      <c r="S29" s="34" t="s">
        <v>23</v>
      </c>
      <c r="T29" s="31">
        <v>10</v>
      </c>
      <c r="U29" s="31">
        <v>10</v>
      </c>
      <c r="V29" s="31">
        <v>9</v>
      </c>
      <c r="W29" s="31">
        <v>9</v>
      </c>
      <c r="X29" s="31">
        <v>7</v>
      </c>
      <c r="Y29" s="31">
        <v>7</v>
      </c>
      <c r="Z29" s="32">
        <v>2025</v>
      </c>
      <c r="AA29" s="10"/>
      <c r="HA29" s="7"/>
      <c r="HB29" s="7"/>
      <c r="HC29" s="7"/>
    </row>
    <row r="30" spans="1:27" s="6" customFormat="1" ht="30.75" customHeight="1">
      <c r="A30" s="47">
        <v>6</v>
      </c>
      <c r="B30" s="47">
        <v>0</v>
      </c>
      <c r="C30" s="47">
        <v>1</v>
      </c>
      <c r="D30" s="47">
        <v>0</v>
      </c>
      <c r="E30" s="47">
        <v>4</v>
      </c>
      <c r="F30" s="47">
        <v>0</v>
      </c>
      <c r="G30" s="47">
        <v>8</v>
      </c>
      <c r="H30" s="47">
        <v>0</v>
      </c>
      <c r="I30" s="47">
        <v>3</v>
      </c>
      <c r="J30" s="47">
        <v>1</v>
      </c>
      <c r="K30" s="47">
        <v>0</v>
      </c>
      <c r="L30" s="47">
        <v>0</v>
      </c>
      <c r="M30" s="47">
        <v>0</v>
      </c>
      <c r="N30" s="47">
        <v>0</v>
      </c>
      <c r="O30" s="48" t="s">
        <v>32</v>
      </c>
      <c r="P30" s="48" t="s">
        <v>32</v>
      </c>
      <c r="Q30" s="48" t="s">
        <v>32</v>
      </c>
      <c r="R30" s="52" t="s">
        <v>45</v>
      </c>
      <c r="S30" s="50" t="s">
        <v>18</v>
      </c>
      <c r="T30" s="40">
        <f>SUM(T36)</f>
        <v>2063.5</v>
      </c>
      <c r="U30" s="40">
        <f>U36</f>
        <v>2148.1</v>
      </c>
      <c r="V30" s="40">
        <f>SUM(V31+V36)</f>
        <v>2237.2</v>
      </c>
      <c r="W30" s="40">
        <f>W36</f>
        <v>559.3</v>
      </c>
      <c r="X30" s="40">
        <f>X36</f>
        <v>559.3</v>
      </c>
      <c r="Y30" s="40">
        <f>SUM(T30:X30)</f>
        <v>7567.400000000001</v>
      </c>
      <c r="Z30" s="32">
        <v>2025</v>
      </c>
      <c r="AA30" s="10"/>
    </row>
    <row r="31" spans="1:26" s="6" customFormat="1" ht="25.5">
      <c r="A31" s="47">
        <v>6</v>
      </c>
      <c r="B31" s="47">
        <v>0</v>
      </c>
      <c r="C31" s="47">
        <v>1</v>
      </c>
      <c r="D31" s="47">
        <v>0</v>
      </c>
      <c r="E31" s="47">
        <v>4</v>
      </c>
      <c r="F31" s="47">
        <v>0</v>
      </c>
      <c r="G31" s="47">
        <v>8</v>
      </c>
      <c r="H31" s="47">
        <v>0</v>
      </c>
      <c r="I31" s="47">
        <v>3</v>
      </c>
      <c r="J31" s="47">
        <v>1</v>
      </c>
      <c r="K31" s="47">
        <v>0</v>
      </c>
      <c r="L31" s="47">
        <v>1</v>
      </c>
      <c r="M31" s="47">
        <v>0</v>
      </c>
      <c r="N31" s="47">
        <v>0</v>
      </c>
      <c r="O31" s="48" t="s">
        <v>32</v>
      </c>
      <c r="P31" s="48" t="s">
        <v>32</v>
      </c>
      <c r="Q31" s="48" t="s">
        <v>32</v>
      </c>
      <c r="R31" s="33" t="s">
        <v>46</v>
      </c>
      <c r="S31" s="55" t="s">
        <v>18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32" t="s">
        <v>20</v>
      </c>
    </row>
    <row r="32" spans="1:211" s="6" customFormat="1" ht="28.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3" t="s">
        <v>47</v>
      </c>
      <c r="S32" s="63" t="s">
        <v>24</v>
      </c>
      <c r="T32" s="46">
        <v>2500</v>
      </c>
      <c r="U32" s="46">
        <v>2500</v>
      </c>
      <c r="V32" s="46">
        <v>2500</v>
      </c>
      <c r="W32" s="46">
        <v>2500</v>
      </c>
      <c r="X32" s="46">
        <v>2500</v>
      </c>
      <c r="Y32" s="46">
        <v>2500</v>
      </c>
      <c r="Z32" s="32">
        <v>2025</v>
      </c>
      <c r="HA32" s="7"/>
      <c r="HB32" s="7"/>
      <c r="HC32" s="7"/>
    </row>
    <row r="33" spans="1:211" s="6" customFormat="1" ht="25.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P33" s="37"/>
      <c r="Q33" s="37"/>
      <c r="R33" s="33" t="s">
        <v>48</v>
      </c>
      <c r="S33" s="34" t="s">
        <v>23</v>
      </c>
      <c r="T33" s="31">
        <v>5</v>
      </c>
      <c r="U33" s="31">
        <v>5</v>
      </c>
      <c r="V33" s="31">
        <v>4</v>
      </c>
      <c r="W33" s="31">
        <v>4</v>
      </c>
      <c r="X33" s="31">
        <v>3</v>
      </c>
      <c r="Y33" s="31">
        <v>3</v>
      </c>
      <c r="Z33" s="32">
        <v>2025</v>
      </c>
      <c r="HA33" s="7"/>
      <c r="HB33" s="7"/>
      <c r="HC33" s="7"/>
    </row>
    <row r="34" spans="1:211" s="6" customFormat="1" ht="25.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37"/>
      <c r="P34" s="37"/>
      <c r="Q34" s="37"/>
      <c r="R34" s="33" t="s">
        <v>49</v>
      </c>
      <c r="S34" s="44" t="s">
        <v>30</v>
      </c>
      <c r="T34" s="31">
        <v>1</v>
      </c>
      <c r="U34" s="31">
        <v>1</v>
      </c>
      <c r="V34" s="31">
        <v>1</v>
      </c>
      <c r="W34" s="31">
        <v>1</v>
      </c>
      <c r="X34" s="31">
        <v>1</v>
      </c>
      <c r="Y34" s="31">
        <v>1</v>
      </c>
      <c r="Z34" s="32">
        <v>2025</v>
      </c>
      <c r="HA34" s="7"/>
      <c r="HB34" s="7"/>
      <c r="HC34" s="7"/>
    </row>
    <row r="35" spans="1:211" s="6" customFormat="1" ht="25.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37"/>
      <c r="P35" s="37"/>
      <c r="Q35" s="37"/>
      <c r="R35" s="33" t="s">
        <v>50</v>
      </c>
      <c r="S35" s="44" t="s">
        <v>30</v>
      </c>
      <c r="T35" s="31">
        <v>1</v>
      </c>
      <c r="U35" s="31">
        <v>1</v>
      </c>
      <c r="V35" s="31">
        <v>1</v>
      </c>
      <c r="W35" s="31">
        <v>1</v>
      </c>
      <c r="X35" s="31">
        <v>1</v>
      </c>
      <c r="Y35" s="31">
        <v>1</v>
      </c>
      <c r="Z35" s="32">
        <v>2025</v>
      </c>
      <c r="HA35" s="7"/>
      <c r="HB35" s="7"/>
      <c r="HC35" s="7"/>
    </row>
    <row r="36" spans="1:211" s="6" customFormat="1" ht="25.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P36" s="37"/>
      <c r="Q36" s="37"/>
      <c r="R36" s="33" t="s">
        <v>51</v>
      </c>
      <c r="S36" s="34" t="s">
        <v>18</v>
      </c>
      <c r="T36" s="40">
        <f>SUM(T38+T40)</f>
        <v>2063.5</v>
      </c>
      <c r="U36" s="40">
        <f>SUM(U38+U40)</f>
        <v>2148.1</v>
      </c>
      <c r="V36" s="40">
        <f>SUM(V38+V40)</f>
        <v>2237.2</v>
      </c>
      <c r="W36" s="40">
        <f>SUM(W38+W40)</f>
        <v>559.3</v>
      </c>
      <c r="X36" s="40">
        <f>SUM(X38+X40)</f>
        <v>559.3</v>
      </c>
      <c r="Y36" s="40">
        <f>SUM(T36:X36)</f>
        <v>7567.400000000001</v>
      </c>
      <c r="Z36" s="32">
        <v>2025</v>
      </c>
      <c r="HA36" s="7"/>
      <c r="HB36" s="7"/>
      <c r="HC36" s="7"/>
    </row>
    <row r="37" spans="1:211" s="6" customFormat="1" ht="34.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7"/>
      <c r="Q37" s="37"/>
      <c r="R37" s="33" t="s">
        <v>52</v>
      </c>
      <c r="S37" s="34" t="s">
        <v>22</v>
      </c>
      <c r="T37" s="46">
        <v>5.5</v>
      </c>
      <c r="U37" s="46">
        <v>5.5</v>
      </c>
      <c r="V37" s="46">
        <v>5.5</v>
      </c>
      <c r="W37" s="46">
        <v>5.5</v>
      </c>
      <c r="X37" s="46">
        <v>5.5</v>
      </c>
      <c r="Y37" s="46">
        <v>5.5</v>
      </c>
      <c r="Z37" s="32">
        <v>2025</v>
      </c>
      <c r="AA37" s="38"/>
      <c r="HA37" s="7"/>
      <c r="HB37" s="7"/>
      <c r="HC37" s="7"/>
    </row>
    <row r="38" spans="1:211" s="6" customFormat="1" ht="42" customHeight="1">
      <c r="A38" s="36">
        <v>6</v>
      </c>
      <c r="B38" s="36">
        <v>0</v>
      </c>
      <c r="C38" s="36">
        <v>1</v>
      </c>
      <c r="D38" s="36">
        <v>0</v>
      </c>
      <c r="E38" s="36">
        <v>4</v>
      </c>
      <c r="F38" s="36">
        <v>0</v>
      </c>
      <c r="G38" s="36">
        <v>8</v>
      </c>
      <c r="H38" s="36">
        <v>0</v>
      </c>
      <c r="I38" s="36">
        <v>3</v>
      </c>
      <c r="J38" s="36">
        <v>1</v>
      </c>
      <c r="K38" s="36">
        <v>0</v>
      </c>
      <c r="L38" s="36">
        <v>2</v>
      </c>
      <c r="M38" s="36">
        <v>1</v>
      </c>
      <c r="N38" s="36">
        <v>0</v>
      </c>
      <c r="O38" s="37" t="s">
        <v>84</v>
      </c>
      <c r="P38" s="37" t="s">
        <v>83</v>
      </c>
      <c r="Q38" s="37" t="s">
        <v>32</v>
      </c>
      <c r="R38" s="33" t="s">
        <v>53</v>
      </c>
      <c r="S38" s="67" t="s">
        <v>18</v>
      </c>
      <c r="T38" s="40">
        <v>1546.9</v>
      </c>
      <c r="U38" s="40">
        <v>1608.7</v>
      </c>
      <c r="V38" s="40">
        <v>1677.9</v>
      </c>
      <c r="W38" s="53">
        <v>0</v>
      </c>
      <c r="X38" s="53">
        <v>0</v>
      </c>
      <c r="Y38" s="53">
        <f>SUM(T38:X38)</f>
        <v>4833.5</v>
      </c>
      <c r="Z38" s="32">
        <v>2025</v>
      </c>
      <c r="AA38" s="35"/>
      <c r="HA38" s="7"/>
      <c r="HB38" s="7"/>
      <c r="HC38" s="7"/>
    </row>
    <row r="39" spans="1:211" s="6" customFormat="1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P39" s="37"/>
      <c r="Q39" s="37"/>
      <c r="R39" s="33" t="s">
        <v>54</v>
      </c>
      <c r="S39" s="34" t="s">
        <v>21</v>
      </c>
      <c r="T39" s="31">
        <v>75</v>
      </c>
      <c r="U39" s="31">
        <f>T39</f>
        <v>75</v>
      </c>
      <c r="V39" s="31">
        <v>75</v>
      </c>
      <c r="W39" s="54">
        <v>0</v>
      </c>
      <c r="X39" s="54">
        <v>0</v>
      </c>
      <c r="Y39" s="54">
        <f>T39</f>
        <v>75</v>
      </c>
      <c r="Z39" s="32">
        <v>2025</v>
      </c>
      <c r="HA39" s="7"/>
      <c r="HB39" s="7"/>
      <c r="HC39" s="7"/>
    </row>
    <row r="40" spans="1:211" s="6" customFormat="1" ht="38.25">
      <c r="A40" s="68">
        <v>6</v>
      </c>
      <c r="B40" s="68">
        <v>0</v>
      </c>
      <c r="C40" s="68">
        <v>1</v>
      </c>
      <c r="D40" s="68">
        <v>0</v>
      </c>
      <c r="E40" s="68">
        <v>4</v>
      </c>
      <c r="F40" s="68">
        <v>0</v>
      </c>
      <c r="G40" s="68">
        <v>8</v>
      </c>
      <c r="H40" s="68">
        <v>0</v>
      </c>
      <c r="I40" s="68">
        <v>3</v>
      </c>
      <c r="J40" s="68">
        <v>1</v>
      </c>
      <c r="K40" s="68">
        <v>0</v>
      </c>
      <c r="L40" s="68">
        <v>2</v>
      </c>
      <c r="M40" s="68" t="s">
        <v>33</v>
      </c>
      <c r="N40" s="68">
        <v>0</v>
      </c>
      <c r="O40" s="37" t="s">
        <v>84</v>
      </c>
      <c r="P40" s="37" t="s">
        <v>83</v>
      </c>
      <c r="Q40" s="37" t="s">
        <v>32</v>
      </c>
      <c r="R40" s="33" t="s">
        <v>55</v>
      </c>
      <c r="S40" s="67" t="s">
        <v>18</v>
      </c>
      <c r="T40" s="40">
        <v>516.6</v>
      </c>
      <c r="U40" s="40">
        <v>539.4</v>
      </c>
      <c r="V40" s="40">
        <v>559.3</v>
      </c>
      <c r="W40" s="53">
        <v>559.3</v>
      </c>
      <c r="X40" s="53">
        <v>559.3</v>
      </c>
      <c r="Y40" s="53">
        <f>SUM(T40:X40)</f>
        <v>2733.8999999999996</v>
      </c>
      <c r="Z40" s="32">
        <v>2025</v>
      </c>
      <c r="HA40" s="7"/>
      <c r="HB40" s="7"/>
      <c r="HC40" s="7"/>
    </row>
    <row r="41" spans="1:211" s="6" customFormat="1" ht="25.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  <c r="P41" s="37"/>
      <c r="Q41" s="37"/>
      <c r="R41" s="33" t="s">
        <v>56</v>
      </c>
      <c r="S41" s="67" t="s">
        <v>21</v>
      </c>
      <c r="T41" s="31">
        <v>25</v>
      </c>
      <c r="U41" s="31">
        <f>T41</f>
        <v>25</v>
      </c>
      <c r="V41" s="31">
        <f>U41</f>
        <v>25</v>
      </c>
      <c r="W41" s="54">
        <v>25</v>
      </c>
      <c r="X41" s="54">
        <v>25</v>
      </c>
      <c r="Y41" s="54">
        <v>25</v>
      </c>
      <c r="Z41" s="32">
        <v>2025</v>
      </c>
      <c r="HA41" s="7"/>
      <c r="HB41" s="7"/>
      <c r="HC41" s="7"/>
    </row>
    <row r="42" spans="1:211" s="6" customFormat="1" ht="42.75" customHeight="1">
      <c r="A42" s="36">
        <v>6</v>
      </c>
      <c r="B42" s="36">
        <v>0</v>
      </c>
      <c r="C42" s="36">
        <v>1</v>
      </c>
      <c r="D42" s="36">
        <v>0</v>
      </c>
      <c r="E42" s="36">
        <v>4</v>
      </c>
      <c r="F42" s="36">
        <v>0</v>
      </c>
      <c r="G42" s="36">
        <v>9</v>
      </c>
      <c r="H42" s="36">
        <v>0</v>
      </c>
      <c r="I42" s="36">
        <v>3</v>
      </c>
      <c r="J42" s="36">
        <v>2</v>
      </c>
      <c r="K42" s="36">
        <v>0</v>
      </c>
      <c r="L42" s="36">
        <v>0</v>
      </c>
      <c r="M42" s="36">
        <v>0</v>
      </c>
      <c r="N42" s="36">
        <v>0</v>
      </c>
      <c r="O42" s="37" t="s">
        <v>32</v>
      </c>
      <c r="P42" s="37" t="s">
        <v>32</v>
      </c>
      <c r="Q42" s="37" t="s">
        <v>32</v>
      </c>
      <c r="R42" s="52" t="s">
        <v>57</v>
      </c>
      <c r="S42" s="67" t="s">
        <v>18</v>
      </c>
      <c r="T42" s="40">
        <f>SUM(T43+T50+T57)</f>
        <v>127847.08499999999</v>
      </c>
      <c r="U42" s="40">
        <f>SUM(U43+U50+U57)</f>
        <v>132692.195</v>
      </c>
      <c r="V42" s="40">
        <f>SUM(V43+V50+V57)</f>
        <v>137182.185</v>
      </c>
      <c r="W42" s="40">
        <f>SUM(W43+W50+W57)</f>
        <v>34054.06</v>
      </c>
      <c r="X42" s="40">
        <f>SUM(X43+X50+X57)</f>
        <v>34054.06</v>
      </c>
      <c r="Y42" s="40">
        <f>SUM(T42:X42)</f>
        <v>465829.58499999996</v>
      </c>
      <c r="Z42" s="32">
        <v>2025</v>
      </c>
      <c r="HA42" s="7"/>
      <c r="HB42" s="7"/>
      <c r="HC42" s="7"/>
    </row>
    <row r="43" spans="1:211" s="6" customFormat="1" ht="25.5">
      <c r="A43" s="70">
        <v>6</v>
      </c>
      <c r="B43" s="70">
        <v>0</v>
      </c>
      <c r="C43" s="70">
        <v>1</v>
      </c>
      <c r="D43" s="70">
        <v>0</v>
      </c>
      <c r="E43" s="70">
        <v>4</v>
      </c>
      <c r="F43" s="70">
        <v>0</v>
      </c>
      <c r="G43" s="70">
        <v>9</v>
      </c>
      <c r="H43" s="70">
        <v>0</v>
      </c>
      <c r="I43" s="70">
        <v>3</v>
      </c>
      <c r="J43" s="70">
        <v>2</v>
      </c>
      <c r="K43" s="70">
        <v>0</v>
      </c>
      <c r="L43" s="70">
        <v>1</v>
      </c>
      <c r="M43" s="70">
        <v>0</v>
      </c>
      <c r="N43" s="70">
        <v>0</v>
      </c>
      <c r="O43" s="37" t="s">
        <v>32</v>
      </c>
      <c r="P43" s="37" t="s">
        <v>32</v>
      </c>
      <c r="Q43" s="37" t="s">
        <v>32</v>
      </c>
      <c r="R43" s="33" t="s">
        <v>58</v>
      </c>
      <c r="S43" s="67" t="s">
        <v>18</v>
      </c>
      <c r="T43" s="40">
        <f>SUM(T46+T48)</f>
        <v>3214.21</v>
      </c>
      <c r="U43" s="40">
        <f>SUM(U46+U48)</f>
        <v>3345.32</v>
      </c>
      <c r="V43" s="40">
        <f>SUM(V46+V48)</f>
        <v>3483.06</v>
      </c>
      <c r="W43" s="40">
        <f>SUM(W46+W48)</f>
        <v>115.06</v>
      </c>
      <c r="X43" s="40">
        <f>SUM(X46+X48)</f>
        <v>115.06</v>
      </c>
      <c r="Y43" s="40">
        <f>SUM(T43:X43)</f>
        <v>10272.71</v>
      </c>
      <c r="Z43" s="32">
        <v>2025</v>
      </c>
      <c r="HA43" s="7"/>
      <c r="HB43" s="7"/>
      <c r="HC43" s="7"/>
    </row>
    <row r="44" spans="1:211" s="6" customFormat="1" ht="5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  <c r="P44" s="37"/>
      <c r="Q44" s="37"/>
      <c r="R44" s="41" t="s">
        <v>59</v>
      </c>
      <c r="S44" s="67" t="s">
        <v>27</v>
      </c>
      <c r="T44" s="43">
        <v>53.59443</v>
      </c>
      <c r="U44" s="43">
        <v>53.59443</v>
      </c>
      <c r="V44" s="43">
        <v>53.59443</v>
      </c>
      <c r="W44" s="43">
        <v>53.59443</v>
      </c>
      <c r="X44" s="43">
        <v>53.59443</v>
      </c>
      <c r="Y44" s="43">
        <v>53.59443</v>
      </c>
      <c r="Z44" s="32">
        <v>2025</v>
      </c>
      <c r="HA44" s="7"/>
      <c r="HB44" s="7"/>
      <c r="HC44" s="7"/>
    </row>
    <row r="45" spans="1:211" s="6" customFormat="1" ht="53.2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  <c r="P45" s="37"/>
      <c r="Q45" s="37"/>
      <c r="R45" s="41" t="s">
        <v>60</v>
      </c>
      <c r="S45" s="67" t="s">
        <v>23</v>
      </c>
      <c r="T45" s="31">
        <v>5</v>
      </c>
      <c r="U45" s="31">
        <v>5</v>
      </c>
      <c r="V45" s="31">
        <v>4</v>
      </c>
      <c r="W45" s="31">
        <v>4</v>
      </c>
      <c r="X45" s="31">
        <v>3</v>
      </c>
      <c r="Y45" s="31">
        <v>3</v>
      </c>
      <c r="Z45" s="32">
        <v>2025</v>
      </c>
      <c r="HA45" s="7"/>
      <c r="HB45" s="7"/>
      <c r="HC45" s="7"/>
    </row>
    <row r="46" spans="1:211" s="6" customFormat="1" ht="53.25" customHeight="1">
      <c r="A46" s="70">
        <v>6</v>
      </c>
      <c r="B46" s="70">
        <v>0</v>
      </c>
      <c r="C46" s="70">
        <v>1</v>
      </c>
      <c r="D46" s="70">
        <v>0</v>
      </c>
      <c r="E46" s="70">
        <v>4</v>
      </c>
      <c r="F46" s="70">
        <v>0</v>
      </c>
      <c r="G46" s="70">
        <v>9</v>
      </c>
      <c r="H46" s="70">
        <v>0</v>
      </c>
      <c r="I46" s="70">
        <v>3</v>
      </c>
      <c r="J46" s="70">
        <v>2</v>
      </c>
      <c r="K46" s="70">
        <v>0</v>
      </c>
      <c r="L46" s="70">
        <v>1</v>
      </c>
      <c r="M46" s="70">
        <v>1</v>
      </c>
      <c r="N46" s="70">
        <v>0</v>
      </c>
      <c r="O46" s="37" t="s">
        <v>35</v>
      </c>
      <c r="P46" s="37" t="s">
        <v>34</v>
      </c>
      <c r="Q46" s="37" t="s">
        <v>32</v>
      </c>
      <c r="R46" s="33" t="s">
        <v>61</v>
      </c>
      <c r="S46" s="67" t="s">
        <v>18</v>
      </c>
      <c r="T46" s="40">
        <v>3113.9</v>
      </c>
      <c r="U46" s="40">
        <v>3238.5</v>
      </c>
      <c r="V46" s="40">
        <v>3368</v>
      </c>
      <c r="W46" s="40">
        <v>0</v>
      </c>
      <c r="X46" s="40">
        <v>0</v>
      </c>
      <c r="Y46" s="40">
        <f>SUM(T46:X46)</f>
        <v>9720.4</v>
      </c>
      <c r="Z46" s="32">
        <v>2025</v>
      </c>
      <c r="HA46" s="7"/>
      <c r="HB46" s="7"/>
      <c r="HC46" s="7"/>
    </row>
    <row r="47" spans="1:211" s="6" customFormat="1" ht="57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7"/>
      <c r="Q47" s="37"/>
      <c r="R47" s="33" t="s">
        <v>62</v>
      </c>
      <c r="S47" s="67" t="s">
        <v>25</v>
      </c>
      <c r="T47" s="43">
        <v>50.4</v>
      </c>
      <c r="U47" s="43">
        <v>50.4</v>
      </c>
      <c r="V47" s="43">
        <v>50.4</v>
      </c>
      <c r="W47" s="43">
        <v>50.4</v>
      </c>
      <c r="X47" s="43">
        <v>50.4</v>
      </c>
      <c r="Y47" s="43">
        <v>50.4</v>
      </c>
      <c r="Z47" s="32">
        <v>2025</v>
      </c>
      <c r="HA47" s="7"/>
      <c r="HB47" s="7"/>
      <c r="HC47" s="7"/>
    </row>
    <row r="48" spans="1:26" ht="51">
      <c r="A48" s="70">
        <v>6</v>
      </c>
      <c r="B48" s="70">
        <v>0</v>
      </c>
      <c r="C48" s="70">
        <v>1</v>
      </c>
      <c r="D48" s="70">
        <v>0</v>
      </c>
      <c r="E48" s="70">
        <v>4</v>
      </c>
      <c r="F48" s="70">
        <v>0</v>
      </c>
      <c r="G48" s="70">
        <v>9</v>
      </c>
      <c r="H48" s="70">
        <v>0</v>
      </c>
      <c r="I48" s="70">
        <v>3</v>
      </c>
      <c r="J48" s="70">
        <v>2</v>
      </c>
      <c r="K48" s="70">
        <v>0</v>
      </c>
      <c r="L48" s="70">
        <v>1</v>
      </c>
      <c r="M48" s="70">
        <v>2</v>
      </c>
      <c r="N48" s="70">
        <v>0</v>
      </c>
      <c r="O48" s="37" t="s">
        <v>32</v>
      </c>
      <c r="P48" s="37" t="s">
        <v>34</v>
      </c>
      <c r="Q48" s="37" t="s">
        <v>32</v>
      </c>
      <c r="R48" s="33" t="s">
        <v>63</v>
      </c>
      <c r="S48" s="67" t="s">
        <v>18</v>
      </c>
      <c r="T48" s="40">
        <v>100.31</v>
      </c>
      <c r="U48" s="40">
        <v>106.82</v>
      </c>
      <c r="V48" s="40">
        <v>115.06</v>
      </c>
      <c r="W48" s="40">
        <v>115.06</v>
      </c>
      <c r="X48" s="40">
        <v>115.06</v>
      </c>
      <c r="Y48" s="40">
        <f>T48+U48+V48+W48+X48+AA49</f>
        <v>552.31</v>
      </c>
      <c r="Z48" s="32">
        <v>2025</v>
      </c>
    </row>
    <row r="49" spans="1:26" ht="5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  <c r="P49" s="37"/>
      <c r="Q49" s="37"/>
      <c r="R49" s="33" t="s">
        <v>31</v>
      </c>
      <c r="S49" s="67" t="s">
        <v>25</v>
      </c>
      <c r="T49" s="43">
        <v>3.19443</v>
      </c>
      <c r="U49" s="43">
        <v>3.19443</v>
      </c>
      <c r="V49" s="43">
        <v>3.19443</v>
      </c>
      <c r="W49" s="43">
        <v>3.19443</v>
      </c>
      <c r="X49" s="43">
        <v>3.19443</v>
      </c>
      <c r="Y49" s="43">
        <v>3.19443</v>
      </c>
      <c r="Z49" s="32">
        <f>Z48</f>
        <v>2025</v>
      </c>
    </row>
    <row r="50" spans="1:211" s="6" customFormat="1" ht="38.25">
      <c r="A50" s="70">
        <v>6</v>
      </c>
      <c r="B50" s="70">
        <v>0</v>
      </c>
      <c r="C50" s="70">
        <v>1</v>
      </c>
      <c r="D50" s="70">
        <v>0</v>
      </c>
      <c r="E50" s="70">
        <v>4</v>
      </c>
      <c r="F50" s="70">
        <v>0</v>
      </c>
      <c r="G50" s="70">
        <v>9</v>
      </c>
      <c r="H50" s="70">
        <v>0</v>
      </c>
      <c r="I50" s="70">
        <v>3</v>
      </c>
      <c r="J50" s="70">
        <v>2</v>
      </c>
      <c r="K50" s="70">
        <v>0</v>
      </c>
      <c r="L50" s="70">
        <v>2</v>
      </c>
      <c r="M50" s="70">
        <v>0</v>
      </c>
      <c r="N50" s="70">
        <v>0</v>
      </c>
      <c r="O50" s="37" t="s">
        <v>32</v>
      </c>
      <c r="P50" s="37" t="s">
        <v>32</v>
      </c>
      <c r="Q50" s="37" t="s">
        <v>32</v>
      </c>
      <c r="R50" s="33" t="s">
        <v>70</v>
      </c>
      <c r="S50" s="67" t="s">
        <v>18</v>
      </c>
      <c r="T50" s="40">
        <f aca="true" t="shared" si="0" ref="T50:Y50">T53+T55</f>
        <v>6784.75</v>
      </c>
      <c r="U50" s="40">
        <f t="shared" si="0"/>
        <v>6784.875</v>
      </c>
      <c r="V50" s="40">
        <f t="shared" si="0"/>
        <v>6770.75</v>
      </c>
      <c r="W50" s="40">
        <f t="shared" si="0"/>
        <v>1268.77</v>
      </c>
      <c r="X50" s="40">
        <f t="shared" si="0"/>
        <v>1268.77</v>
      </c>
      <c r="Y50" s="40">
        <f t="shared" si="0"/>
        <v>22877.915</v>
      </c>
      <c r="Z50" s="32">
        <v>2025</v>
      </c>
      <c r="HA50" s="7"/>
      <c r="HB50" s="7"/>
      <c r="HC50" s="7"/>
    </row>
    <row r="51" spans="1:211" s="6" customFormat="1" ht="5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37"/>
      <c r="P51" s="37"/>
      <c r="Q51" s="37"/>
      <c r="R51" s="33" t="s">
        <v>71</v>
      </c>
      <c r="S51" s="67" t="s">
        <v>23</v>
      </c>
      <c r="T51" s="31">
        <v>7</v>
      </c>
      <c r="U51" s="31">
        <v>4</v>
      </c>
      <c r="V51" s="31">
        <v>4</v>
      </c>
      <c r="W51" s="31">
        <v>4</v>
      </c>
      <c r="X51" s="31">
        <v>4</v>
      </c>
      <c r="Y51" s="31">
        <f>SUM(T51:X51)</f>
        <v>23</v>
      </c>
      <c r="Z51" s="32">
        <v>2025</v>
      </c>
      <c r="HA51" s="7"/>
      <c r="HB51" s="7"/>
      <c r="HC51" s="7"/>
    </row>
    <row r="52" spans="1:211" s="6" customFormat="1" ht="38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37"/>
      <c r="P52" s="37"/>
      <c r="Q52" s="37"/>
      <c r="R52" s="33" t="s">
        <v>72</v>
      </c>
      <c r="S52" s="67" t="s">
        <v>23</v>
      </c>
      <c r="T52" s="31">
        <v>6</v>
      </c>
      <c r="U52" s="31">
        <v>6</v>
      </c>
      <c r="V52" s="31">
        <v>6</v>
      </c>
      <c r="W52" s="31">
        <v>6</v>
      </c>
      <c r="X52" s="31">
        <v>6</v>
      </c>
      <c r="Y52" s="31">
        <f>SUM(T52:X52)</f>
        <v>30</v>
      </c>
      <c r="Z52" s="32">
        <v>2025</v>
      </c>
      <c r="HA52" s="7"/>
      <c r="HB52" s="7"/>
      <c r="HC52" s="7"/>
    </row>
    <row r="53" spans="1:211" s="6" customFormat="1" ht="51">
      <c r="A53" s="70">
        <v>6</v>
      </c>
      <c r="B53" s="70">
        <v>0</v>
      </c>
      <c r="C53" s="70">
        <v>1</v>
      </c>
      <c r="D53" s="70">
        <v>0</v>
      </c>
      <c r="E53" s="70">
        <v>4</v>
      </c>
      <c r="F53" s="70">
        <v>0</v>
      </c>
      <c r="G53" s="70">
        <v>9</v>
      </c>
      <c r="H53" s="70">
        <v>0</v>
      </c>
      <c r="I53" s="70">
        <v>3</v>
      </c>
      <c r="J53" s="70">
        <v>2</v>
      </c>
      <c r="K53" s="70" t="s">
        <v>85</v>
      </c>
      <c r="L53" s="70">
        <v>2</v>
      </c>
      <c r="M53" s="70">
        <v>1</v>
      </c>
      <c r="N53" s="70">
        <v>1</v>
      </c>
      <c r="O53" s="37" t="s">
        <v>32</v>
      </c>
      <c r="P53" s="37" t="s">
        <v>86</v>
      </c>
      <c r="Q53" s="37" t="s">
        <v>32</v>
      </c>
      <c r="R53" s="59" t="s">
        <v>64</v>
      </c>
      <c r="S53" s="60" t="s">
        <v>18</v>
      </c>
      <c r="T53" s="61">
        <v>5427.8</v>
      </c>
      <c r="U53" s="61">
        <v>5427.9</v>
      </c>
      <c r="V53" s="61">
        <v>5416.6</v>
      </c>
      <c r="W53" s="61">
        <v>0</v>
      </c>
      <c r="X53" s="61">
        <v>0</v>
      </c>
      <c r="Y53" s="61">
        <f>SUM(T53:X53)</f>
        <v>16272.300000000001</v>
      </c>
      <c r="Z53" s="62">
        <v>2025</v>
      </c>
      <c r="HA53" s="7"/>
      <c r="HB53" s="7"/>
      <c r="HC53" s="7"/>
    </row>
    <row r="54" spans="1:211" s="6" customFormat="1" ht="38.2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37"/>
      <c r="P54" s="37"/>
      <c r="Q54" s="37"/>
      <c r="R54" s="33" t="s">
        <v>54</v>
      </c>
      <c r="S54" s="67" t="s">
        <v>21</v>
      </c>
      <c r="T54" s="31">
        <v>80</v>
      </c>
      <c r="U54" s="31">
        <v>80</v>
      </c>
      <c r="V54" s="31">
        <v>80</v>
      </c>
      <c r="W54" s="31">
        <v>0</v>
      </c>
      <c r="X54" s="31">
        <v>0</v>
      </c>
      <c r="Y54" s="31">
        <v>80</v>
      </c>
      <c r="Z54" s="32">
        <v>2025</v>
      </c>
      <c r="HA54" s="7"/>
      <c r="HB54" s="7"/>
      <c r="HC54" s="7"/>
    </row>
    <row r="55" spans="1:211" s="6" customFormat="1" ht="63.75">
      <c r="A55" s="70">
        <v>6</v>
      </c>
      <c r="B55" s="70">
        <v>0</v>
      </c>
      <c r="C55" s="70">
        <v>1</v>
      </c>
      <c r="D55" s="70">
        <v>0</v>
      </c>
      <c r="E55" s="70">
        <v>4</v>
      </c>
      <c r="F55" s="70">
        <v>0</v>
      </c>
      <c r="G55" s="70">
        <v>9</v>
      </c>
      <c r="H55" s="70">
        <v>0</v>
      </c>
      <c r="I55" s="70">
        <v>3</v>
      </c>
      <c r="J55" s="70">
        <v>2</v>
      </c>
      <c r="K55" s="70" t="s">
        <v>85</v>
      </c>
      <c r="L55" s="70">
        <v>2</v>
      </c>
      <c r="M55" s="70" t="s">
        <v>33</v>
      </c>
      <c r="N55" s="70">
        <v>1</v>
      </c>
      <c r="O55" s="37" t="s">
        <v>32</v>
      </c>
      <c r="P55" s="37" t="s">
        <v>86</v>
      </c>
      <c r="Q55" s="37" t="s">
        <v>32</v>
      </c>
      <c r="R55" s="33" t="s">
        <v>65</v>
      </c>
      <c r="S55" s="67" t="s">
        <v>18</v>
      </c>
      <c r="T55" s="40">
        <v>1356.95</v>
      </c>
      <c r="U55" s="40">
        <v>1356.975</v>
      </c>
      <c r="V55" s="40">
        <v>1354.15</v>
      </c>
      <c r="W55" s="40">
        <v>1268.77</v>
      </c>
      <c r="X55" s="40">
        <v>1268.77</v>
      </c>
      <c r="Y55" s="40">
        <f>SUM(T55:X55)</f>
        <v>6605.615</v>
      </c>
      <c r="Z55" s="32">
        <v>2025</v>
      </c>
      <c r="HA55" s="7"/>
      <c r="HB55" s="7"/>
      <c r="HC55" s="7"/>
    </row>
    <row r="56" spans="1:211" s="6" customFormat="1" ht="12.7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37"/>
      <c r="P56" s="37"/>
      <c r="Q56" s="37"/>
      <c r="R56" s="33" t="s">
        <v>66</v>
      </c>
      <c r="S56" s="67" t="s">
        <v>21</v>
      </c>
      <c r="T56" s="31">
        <v>100</v>
      </c>
      <c r="U56" s="31">
        <v>100</v>
      </c>
      <c r="V56" s="31">
        <v>100</v>
      </c>
      <c r="W56" s="31">
        <v>100</v>
      </c>
      <c r="X56" s="31">
        <v>100</v>
      </c>
      <c r="Y56" s="31">
        <v>100</v>
      </c>
      <c r="Z56" s="32">
        <v>2025</v>
      </c>
      <c r="HA56" s="7"/>
      <c r="HB56" s="7"/>
      <c r="HC56" s="7"/>
    </row>
    <row r="57" spans="1:211" s="6" customFormat="1" ht="25.5">
      <c r="A57" s="70">
        <v>6</v>
      </c>
      <c r="B57" s="70">
        <v>0</v>
      </c>
      <c r="C57" s="70">
        <v>1</v>
      </c>
      <c r="D57" s="70">
        <v>0</v>
      </c>
      <c r="E57" s="70">
        <v>4</v>
      </c>
      <c r="F57" s="70">
        <v>0</v>
      </c>
      <c r="G57" s="70">
        <v>9</v>
      </c>
      <c r="H57" s="70">
        <v>0</v>
      </c>
      <c r="I57" s="70">
        <v>3</v>
      </c>
      <c r="J57" s="70">
        <v>2</v>
      </c>
      <c r="K57" s="70">
        <v>0</v>
      </c>
      <c r="L57" s="70">
        <v>3</v>
      </c>
      <c r="M57" s="70">
        <v>0</v>
      </c>
      <c r="N57" s="70">
        <v>0</v>
      </c>
      <c r="O57" s="37" t="s">
        <v>32</v>
      </c>
      <c r="P57" s="37" t="s">
        <v>32</v>
      </c>
      <c r="Q57" s="37" t="s">
        <v>32</v>
      </c>
      <c r="R57" s="33" t="s">
        <v>69</v>
      </c>
      <c r="S57" s="67"/>
      <c r="T57" s="40">
        <f aca="true" t="shared" si="1" ref="T57:Y57">T58+T61</f>
        <v>117848.125</v>
      </c>
      <c r="U57" s="66">
        <f t="shared" si="1"/>
        <v>122562</v>
      </c>
      <c r="V57" s="40">
        <f t="shared" si="1"/>
        <v>126928.375</v>
      </c>
      <c r="W57" s="40">
        <f t="shared" si="1"/>
        <v>32670.23</v>
      </c>
      <c r="X57" s="40">
        <f t="shared" si="1"/>
        <v>32670.23</v>
      </c>
      <c r="Y57" s="40">
        <f t="shared" si="1"/>
        <v>432678.95999999996</v>
      </c>
      <c r="Z57" s="32"/>
      <c r="HA57" s="7"/>
      <c r="HB57" s="7"/>
      <c r="HC57" s="7"/>
    </row>
    <row r="58" spans="1:211" s="6" customFormat="1" ht="38.2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37"/>
      <c r="P58" s="37"/>
      <c r="Q58" s="37"/>
      <c r="R58" s="33" t="s">
        <v>73</v>
      </c>
      <c r="S58" s="67" t="s">
        <v>18</v>
      </c>
      <c r="T58" s="40">
        <f>SUM(T64+T66)</f>
        <v>14030.875</v>
      </c>
      <c r="U58" s="40">
        <f>SUM(U64+U66)</f>
        <v>14592.125</v>
      </c>
      <c r="V58" s="40">
        <f>SUM(V64+V66)</f>
        <v>14899.25</v>
      </c>
      <c r="W58" s="40">
        <f>SUM(W64+W66)</f>
        <v>2960.11</v>
      </c>
      <c r="X58" s="40">
        <f>SUM(X64+X66)</f>
        <v>2960.11</v>
      </c>
      <c r="Y58" s="40">
        <f aca="true" t="shared" si="2" ref="Y58:Y63">SUM(T58:X58)</f>
        <v>49442.47</v>
      </c>
      <c r="Z58" s="32">
        <v>2025</v>
      </c>
      <c r="HA58" s="7"/>
      <c r="HB58" s="7"/>
      <c r="HC58" s="7"/>
    </row>
    <row r="59" spans="1:211" s="6" customFormat="1" ht="5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37"/>
      <c r="P59" s="37"/>
      <c r="Q59" s="37"/>
      <c r="R59" s="33" t="s">
        <v>74</v>
      </c>
      <c r="S59" s="67" t="s">
        <v>23</v>
      </c>
      <c r="T59" s="31">
        <v>3</v>
      </c>
      <c r="U59" s="31">
        <v>3</v>
      </c>
      <c r="V59" s="31">
        <v>3</v>
      </c>
      <c r="W59" s="31">
        <v>3</v>
      </c>
      <c r="X59" s="31">
        <v>3</v>
      </c>
      <c r="Y59" s="31">
        <f t="shared" si="2"/>
        <v>15</v>
      </c>
      <c r="Z59" s="32">
        <v>2025</v>
      </c>
      <c r="HA59" s="7"/>
      <c r="HB59" s="7"/>
      <c r="HC59" s="7"/>
    </row>
    <row r="60" spans="1:211" s="6" customFormat="1" ht="38.2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37"/>
      <c r="P60" s="37"/>
      <c r="Q60" s="37"/>
      <c r="R60" s="33" t="s">
        <v>75</v>
      </c>
      <c r="S60" s="67" t="s">
        <v>36</v>
      </c>
      <c r="T60" s="31">
        <v>6888</v>
      </c>
      <c r="U60" s="31">
        <v>4000</v>
      </c>
      <c r="V60" s="31">
        <v>4000</v>
      </c>
      <c r="W60" s="31">
        <v>4000</v>
      </c>
      <c r="X60" s="31">
        <v>4000</v>
      </c>
      <c r="Y60" s="31">
        <f t="shared" si="2"/>
        <v>22888</v>
      </c>
      <c r="Z60" s="32">
        <v>2025</v>
      </c>
      <c r="HA60" s="7"/>
      <c r="HB60" s="7"/>
      <c r="HC60" s="7"/>
    </row>
    <row r="61" spans="1:211" s="6" customFormat="1" ht="33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37"/>
      <c r="P61" s="37"/>
      <c r="Q61" s="37"/>
      <c r="R61" s="33" t="s">
        <v>78</v>
      </c>
      <c r="S61" s="67" t="s">
        <v>18</v>
      </c>
      <c r="T61" s="40">
        <f>SUM(T68+T70)</f>
        <v>103817.25</v>
      </c>
      <c r="U61" s="40">
        <f>SUM(U68+U70)</f>
        <v>107969.875</v>
      </c>
      <c r="V61" s="40">
        <f>SUM(V68+V70)</f>
        <v>112029.125</v>
      </c>
      <c r="W61" s="40">
        <f>SUM(W68+W70)</f>
        <v>29710.12</v>
      </c>
      <c r="X61" s="40">
        <f>SUM(X68+X70)</f>
        <v>29710.12</v>
      </c>
      <c r="Y61" s="40">
        <f t="shared" si="2"/>
        <v>383236.49</v>
      </c>
      <c r="Z61" s="32">
        <v>2025</v>
      </c>
      <c r="HA61" s="7"/>
      <c r="HB61" s="7"/>
      <c r="HC61" s="7"/>
    </row>
    <row r="62" spans="1:211" s="6" customFormat="1" ht="25.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37"/>
      <c r="P62" s="37"/>
      <c r="Q62" s="37"/>
      <c r="R62" s="33" t="s">
        <v>79</v>
      </c>
      <c r="S62" s="67" t="s">
        <v>23</v>
      </c>
      <c r="T62" s="31">
        <v>7</v>
      </c>
      <c r="U62" s="31">
        <v>6</v>
      </c>
      <c r="V62" s="31">
        <v>6</v>
      </c>
      <c r="W62" s="31">
        <v>6</v>
      </c>
      <c r="X62" s="31">
        <v>6</v>
      </c>
      <c r="Y62" s="31">
        <f t="shared" si="2"/>
        <v>31</v>
      </c>
      <c r="Z62" s="32">
        <v>2025</v>
      </c>
      <c r="HA62" s="7"/>
      <c r="HB62" s="7"/>
      <c r="HC62" s="7"/>
    </row>
    <row r="63" spans="1:211" s="6" customFormat="1" ht="25.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37"/>
      <c r="P63" s="37"/>
      <c r="Q63" s="37"/>
      <c r="R63" s="33" t="s">
        <v>80</v>
      </c>
      <c r="S63" s="67" t="s">
        <v>27</v>
      </c>
      <c r="T63" s="40">
        <v>9.801</v>
      </c>
      <c r="U63" s="40">
        <v>7</v>
      </c>
      <c r="V63" s="40">
        <v>7</v>
      </c>
      <c r="W63" s="40">
        <v>7</v>
      </c>
      <c r="X63" s="40">
        <v>7</v>
      </c>
      <c r="Y63" s="40">
        <f t="shared" si="2"/>
        <v>37.801</v>
      </c>
      <c r="Z63" s="32">
        <v>2025</v>
      </c>
      <c r="HA63" s="7"/>
      <c r="HB63" s="7"/>
      <c r="HC63" s="7"/>
    </row>
    <row r="64" spans="1:26" ht="53.25" customHeight="1">
      <c r="A64" s="57">
        <v>6</v>
      </c>
      <c r="B64" s="58">
        <v>0</v>
      </c>
      <c r="C64" s="47">
        <v>1</v>
      </c>
      <c r="D64" s="47">
        <v>0</v>
      </c>
      <c r="E64" s="47">
        <v>4</v>
      </c>
      <c r="F64" s="47">
        <v>0</v>
      </c>
      <c r="G64" s="47">
        <v>9</v>
      </c>
      <c r="H64" s="47">
        <v>0</v>
      </c>
      <c r="I64" s="47">
        <v>3</v>
      </c>
      <c r="J64" s="47">
        <v>2</v>
      </c>
      <c r="K64" s="47">
        <v>0</v>
      </c>
      <c r="L64" s="47">
        <v>3</v>
      </c>
      <c r="M64" s="47">
        <v>1</v>
      </c>
      <c r="N64" s="47">
        <v>1</v>
      </c>
      <c r="O64" s="48" t="s">
        <v>32</v>
      </c>
      <c r="P64" s="48" t="s">
        <v>34</v>
      </c>
      <c r="Q64" s="48" t="s">
        <v>32</v>
      </c>
      <c r="R64" s="33" t="s">
        <v>76</v>
      </c>
      <c r="S64" s="67" t="s">
        <v>18</v>
      </c>
      <c r="T64" s="40">
        <v>11224.7</v>
      </c>
      <c r="U64" s="40">
        <v>11673.7</v>
      </c>
      <c r="V64" s="40">
        <v>11919.4</v>
      </c>
      <c r="W64" s="40">
        <v>0</v>
      </c>
      <c r="X64" s="40">
        <v>0</v>
      </c>
      <c r="Y64" s="40">
        <f>SUM(T64:X64)</f>
        <v>34817.8</v>
      </c>
      <c r="Z64" s="32">
        <v>2025</v>
      </c>
    </row>
    <row r="65" spans="1:211" s="6" customFormat="1" ht="38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  <c r="P65" s="37"/>
      <c r="Q65" s="37"/>
      <c r="R65" s="33" t="s">
        <v>67</v>
      </c>
      <c r="S65" s="67" t="s">
        <v>21</v>
      </c>
      <c r="T65" s="31">
        <v>80</v>
      </c>
      <c r="U65" s="31">
        <v>80</v>
      </c>
      <c r="V65" s="31">
        <v>80</v>
      </c>
      <c r="W65" s="31">
        <v>0</v>
      </c>
      <c r="X65" s="31">
        <v>0</v>
      </c>
      <c r="Y65" s="31">
        <v>80</v>
      </c>
      <c r="Z65" s="32">
        <v>2025</v>
      </c>
      <c r="HA65" s="7"/>
      <c r="HB65" s="7"/>
      <c r="HC65" s="7"/>
    </row>
    <row r="66" spans="1:26" ht="63.75" customHeight="1">
      <c r="A66" s="49">
        <v>6</v>
      </c>
      <c r="B66" s="47">
        <v>0</v>
      </c>
      <c r="C66" s="47">
        <v>1</v>
      </c>
      <c r="D66" s="47">
        <v>0</v>
      </c>
      <c r="E66" s="47">
        <v>4</v>
      </c>
      <c r="F66" s="47">
        <v>0</v>
      </c>
      <c r="G66" s="47">
        <v>9</v>
      </c>
      <c r="H66" s="47">
        <v>0</v>
      </c>
      <c r="I66" s="47">
        <v>3</v>
      </c>
      <c r="J66" s="47">
        <v>2</v>
      </c>
      <c r="K66" s="47">
        <v>0</v>
      </c>
      <c r="L66" s="47">
        <v>3</v>
      </c>
      <c r="M66" s="47" t="s">
        <v>33</v>
      </c>
      <c r="N66" s="47">
        <v>1</v>
      </c>
      <c r="O66" s="48" t="s">
        <v>32</v>
      </c>
      <c r="P66" s="48" t="s">
        <v>34</v>
      </c>
      <c r="Q66" s="48" t="s">
        <v>32</v>
      </c>
      <c r="R66" s="33" t="s">
        <v>77</v>
      </c>
      <c r="S66" s="67" t="s">
        <v>18</v>
      </c>
      <c r="T66" s="40">
        <v>2806.175</v>
      </c>
      <c r="U66" s="40">
        <v>2918.425</v>
      </c>
      <c r="V66" s="40">
        <v>2979.85</v>
      </c>
      <c r="W66" s="40">
        <v>2960.11</v>
      </c>
      <c r="X66" s="40">
        <v>2960.11</v>
      </c>
      <c r="Y66" s="40">
        <f>SUM(T66:X66)</f>
        <v>14624.670000000002</v>
      </c>
      <c r="Z66" s="32">
        <v>2025</v>
      </c>
    </row>
    <row r="67" spans="1:211" s="6" customFormat="1" ht="12.7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  <c r="P67" s="37"/>
      <c r="Q67" s="37"/>
      <c r="R67" s="33" t="s">
        <v>66</v>
      </c>
      <c r="S67" s="67" t="s">
        <v>21</v>
      </c>
      <c r="T67" s="31">
        <v>100</v>
      </c>
      <c r="U67" s="31">
        <v>100</v>
      </c>
      <c r="V67" s="31">
        <v>100</v>
      </c>
      <c r="W67" s="31">
        <v>100</v>
      </c>
      <c r="X67" s="31">
        <v>100</v>
      </c>
      <c r="Y67" s="31">
        <v>100</v>
      </c>
      <c r="Z67" s="32">
        <v>2025</v>
      </c>
      <c r="HA67" s="7"/>
      <c r="HB67" s="7"/>
      <c r="HC67" s="7"/>
    </row>
    <row r="68" spans="1:26" ht="38.25">
      <c r="A68" s="49">
        <v>6</v>
      </c>
      <c r="B68" s="47">
        <v>0</v>
      </c>
      <c r="C68" s="47">
        <v>1</v>
      </c>
      <c r="D68" s="47">
        <v>0</v>
      </c>
      <c r="E68" s="47">
        <v>4</v>
      </c>
      <c r="F68" s="47">
        <v>0</v>
      </c>
      <c r="G68" s="47">
        <v>9</v>
      </c>
      <c r="H68" s="47">
        <v>0</v>
      </c>
      <c r="I68" s="47">
        <v>3</v>
      </c>
      <c r="J68" s="47">
        <v>2</v>
      </c>
      <c r="K68" s="47">
        <v>0</v>
      </c>
      <c r="L68" s="47">
        <v>3</v>
      </c>
      <c r="M68" s="47">
        <v>1</v>
      </c>
      <c r="N68" s="47">
        <v>1</v>
      </c>
      <c r="O68" s="48" t="s">
        <v>32</v>
      </c>
      <c r="P68" s="48" t="s">
        <v>35</v>
      </c>
      <c r="Q68" s="48" t="s">
        <v>32</v>
      </c>
      <c r="R68" s="33" t="s">
        <v>82</v>
      </c>
      <c r="S68" s="67" t="s">
        <v>18</v>
      </c>
      <c r="T68" s="40">
        <v>83053.8</v>
      </c>
      <c r="U68" s="40">
        <v>86375.9</v>
      </c>
      <c r="V68" s="40">
        <v>89623.3</v>
      </c>
      <c r="W68" s="40">
        <v>0</v>
      </c>
      <c r="X68" s="40">
        <v>0</v>
      </c>
      <c r="Y68" s="40">
        <f>SUM(T68:X68)</f>
        <v>259053</v>
      </c>
      <c r="Z68" s="32">
        <v>2025</v>
      </c>
    </row>
    <row r="69" spans="1:26" ht="38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  <c r="P69" s="37"/>
      <c r="Q69" s="37"/>
      <c r="R69" s="33" t="s">
        <v>67</v>
      </c>
      <c r="S69" s="67" t="s">
        <v>21</v>
      </c>
      <c r="T69" s="31">
        <v>80</v>
      </c>
      <c r="U69" s="31">
        <v>80</v>
      </c>
      <c r="V69" s="31">
        <v>80</v>
      </c>
      <c r="W69" s="31">
        <v>0</v>
      </c>
      <c r="X69" s="31">
        <v>0</v>
      </c>
      <c r="Y69" s="31">
        <v>80</v>
      </c>
      <c r="Z69" s="32">
        <v>2025</v>
      </c>
    </row>
    <row r="70" spans="1:26" ht="25.5">
      <c r="A70" s="49">
        <v>6</v>
      </c>
      <c r="B70" s="47">
        <v>0</v>
      </c>
      <c r="C70" s="47">
        <v>1</v>
      </c>
      <c r="D70" s="47">
        <v>0</v>
      </c>
      <c r="E70" s="47">
        <v>4</v>
      </c>
      <c r="F70" s="47">
        <v>0</v>
      </c>
      <c r="G70" s="47">
        <v>9</v>
      </c>
      <c r="H70" s="47">
        <v>0</v>
      </c>
      <c r="I70" s="47">
        <v>3</v>
      </c>
      <c r="J70" s="47">
        <v>2</v>
      </c>
      <c r="K70" s="47">
        <v>0</v>
      </c>
      <c r="L70" s="47">
        <v>3</v>
      </c>
      <c r="M70" s="47" t="s">
        <v>33</v>
      </c>
      <c r="N70" s="47">
        <v>1</v>
      </c>
      <c r="O70" s="48" t="s">
        <v>32</v>
      </c>
      <c r="P70" s="48" t="s">
        <v>35</v>
      </c>
      <c r="Q70" s="48" t="s">
        <v>32</v>
      </c>
      <c r="R70" s="33" t="s">
        <v>81</v>
      </c>
      <c r="S70" s="67" t="s">
        <v>18</v>
      </c>
      <c r="T70" s="40">
        <v>20763.45</v>
      </c>
      <c r="U70" s="40">
        <v>21593.975</v>
      </c>
      <c r="V70" s="40">
        <v>22405.825</v>
      </c>
      <c r="W70" s="40">
        <v>29710.12</v>
      </c>
      <c r="X70" s="40">
        <v>29710.12</v>
      </c>
      <c r="Y70" s="40">
        <f>SUM(T70:X70)</f>
        <v>124183.48999999999</v>
      </c>
      <c r="Z70" s="32">
        <v>2025</v>
      </c>
    </row>
    <row r="71" spans="1:26" ht="12.7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  <c r="P71" s="37"/>
      <c r="Q71" s="37"/>
      <c r="R71" s="33" t="s">
        <v>68</v>
      </c>
      <c r="S71" s="67" t="s">
        <v>21</v>
      </c>
      <c r="T71" s="31">
        <v>100</v>
      </c>
      <c r="U71" s="31">
        <v>100</v>
      </c>
      <c r="V71" s="31">
        <v>100</v>
      </c>
      <c r="W71" s="31">
        <v>100</v>
      </c>
      <c r="X71" s="31">
        <v>100</v>
      </c>
      <c r="Y71" s="31">
        <v>100</v>
      </c>
      <c r="Z71" s="32">
        <v>2025</v>
      </c>
    </row>
  </sheetData>
  <sheetProtection selectLockedCells="1" selectUnlockedCells="1"/>
  <mergeCells count="25">
    <mergeCell ref="A12:Z12"/>
    <mergeCell ref="A9:Z9"/>
    <mergeCell ref="A10:Z10"/>
    <mergeCell ref="S1:Z1"/>
    <mergeCell ref="S2:Z2"/>
    <mergeCell ref="R22:R23"/>
    <mergeCell ref="S22:S23"/>
    <mergeCell ref="T22:X22"/>
    <mergeCell ref="Y22:Z22"/>
    <mergeCell ref="S3:Z3"/>
    <mergeCell ref="S4:Z4"/>
    <mergeCell ref="A6:Z6"/>
    <mergeCell ref="A7:Z7"/>
    <mergeCell ref="A14:Z14"/>
    <mergeCell ref="A15:Z15"/>
    <mergeCell ref="A23:C23"/>
    <mergeCell ref="D23:E23"/>
    <mergeCell ref="F23:G23"/>
    <mergeCell ref="H23:Q23"/>
    <mergeCell ref="A16:Z16"/>
    <mergeCell ref="A17:Z17"/>
    <mergeCell ref="A18:Z18"/>
    <mergeCell ref="A19:Z19"/>
    <mergeCell ref="A21:Z21"/>
    <mergeCell ref="A22:Q22"/>
  </mergeCells>
  <printOptions/>
  <pageMargins left="0" right="0" top="0.3402777777777778" bottom="0.36" header="0.5118055555555555" footer="0.5118055555555555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16"/>
  <sheetViews>
    <sheetView zoomScalePageLayoutView="0" workbookViewId="0" topLeftCell="A1">
      <selection activeCell="P7" activeCellId="1" sqref="A68:IV68 P7"/>
    </sheetView>
  </sheetViews>
  <sheetFormatPr defaultColWidth="9.140625" defaultRowHeight="15"/>
  <cols>
    <col min="11" max="11" width="19.421875" style="0" customWidth="1"/>
    <col min="12" max="12" width="16.8515625" style="0" customWidth="1"/>
    <col min="13" max="13" width="19.57421875" style="0" customWidth="1"/>
    <col min="14" max="14" width="14.57421875" style="0" customWidth="1"/>
    <col min="15" max="15" width="15.8515625" style="0" customWidth="1"/>
    <col min="16" max="16" width="11.00390625" style="0" customWidth="1"/>
  </cols>
  <sheetData>
    <row r="3" spans="2:7" ht="15">
      <c r="B3" s="11">
        <v>6576.596</v>
      </c>
      <c r="C3" s="11">
        <v>3848.3</v>
      </c>
      <c r="D3" s="11">
        <v>3970.2</v>
      </c>
      <c r="E3" s="12">
        <v>0</v>
      </c>
      <c r="F3" s="13">
        <v>0</v>
      </c>
      <c r="G3" s="14">
        <v>14395.096</v>
      </c>
    </row>
    <row r="4" spans="2:7" ht="15">
      <c r="B4" s="15">
        <v>4122.496</v>
      </c>
      <c r="C4" s="15">
        <v>1273.3</v>
      </c>
      <c r="D4" s="15">
        <v>1273.3</v>
      </c>
      <c r="E4" s="16">
        <v>0</v>
      </c>
      <c r="F4" s="17">
        <v>0</v>
      </c>
      <c r="G4" s="18">
        <v>6669.096</v>
      </c>
    </row>
    <row r="5" spans="2:15" ht="15">
      <c r="B5" s="19">
        <v>1963.162</v>
      </c>
      <c r="C5" s="20">
        <v>754.5</v>
      </c>
      <c r="D5" s="20">
        <v>754.5</v>
      </c>
      <c r="E5" s="16">
        <v>0</v>
      </c>
      <c r="F5" s="17">
        <v>0</v>
      </c>
      <c r="G5" s="18">
        <v>3472.162</v>
      </c>
      <c r="L5" s="21">
        <v>20814.362</v>
      </c>
      <c r="M5" s="21">
        <v>6092.334</v>
      </c>
      <c r="N5" s="21">
        <v>531.502</v>
      </c>
      <c r="O5" s="21">
        <f>SUM(L5:N5)</f>
        <v>27438.198</v>
      </c>
    </row>
    <row r="6" spans="2:16" ht="18.75">
      <c r="B6" s="22">
        <v>965.4</v>
      </c>
      <c r="C6" s="22">
        <v>0</v>
      </c>
      <c r="D6" s="22">
        <v>0</v>
      </c>
      <c r="E6" s="16">
        <v>0</v>
      </c>
      <c r="F6" s="17">
        <v>0</v>
      </c>
      <c r="G6" s="16">
        <v>965.4</v>
      </c>
      <c r="K6" s="23"/>
      <c r="L6" s="24">
        <v>5002.462</v>
      </c>
      <c r="M6" s="24">
        <v>10130.8</v>
      </c>
      <c r="N6" s="24">
        <v>2747.9</v>
      </c>
      <c r="O6" s="24">
        <v>67.1</v>
      </c>
      <c r="P6" s="25">
        <f>SUM(L6:O6)</f>
        <v>17948.262</v>
      </c>
    </row>
    <row r="7" spans="2:16" ht="18.75">
      <c r="B7" s="26">
        <v>965.4</v>
      </c>
      <c r="C7" s="26">
        <v>0</v>
      </c>
      <c r="D7" s="26" t="s">
        <v>26</v>
      </c>
      <c r="E7" s="12">
        <v>0</v>
      </c>
      <c r="F7" s="13">
        <v>0</v>
      </c>
      <c r="G7" s="12">
        <v>965.4</v>
      </c>
      <c r="K7" s="27"/>
      <c r="L7" s="27"/>
      <c r="M7" s="27"/>
      <c r="N7" s="27"/>
      <c r="O7" s="27"/>
      <c r="P7" s="21"/>
    </row>
    <row r="8" spans="2:16" ht="18.75">
      <c r="B8" s="26">
        <v>32.362</v>
      </c>
      <c r="C8" s="26">
        <v>0</v>
      </c>
      <c r="D8" s="26">
        <v>0</v>
      </c>
      <c r="E8" s="12">
        <v>0</v>
      </c>
      <c r="F8" s="13">
        <v>0</v>
      </c>
      <c r="G8" s="12">
        <v>32.362</v>
      </c>
      <c r="K8" s="27"/>
      <c r="L8" s="27"/>
      <c r="M8" s="27"/>
      <c r="N8" s="27"/>
      <c r="O8" s="27"/>
      <c r="P8" s="21"/>
    </row>
    <row r="9" spans="2:15" ht="18.75">
      <c r="B9" s="19">
        <v>2159.334</v>
      </c>
      <c r="C9" s="20">
        <v>518.8</v>
      </c>
      <c r="D9" s="20">
        <v>518.8</v>
      </c>
      <c r="E9" s="16">
        <v>0</v>
      </c>
      <c r="F9" s="17">
        <v>0</v>
      </c>
      <c r="G9" s="18">
        <v>3196.934</v>
      </c>
      <c r="K9" s="28"/>
      <c r="L9" s="27"/>
      <c r="M9" s="21"/>
      <c r="N9" s="21"/>
      <c r="O9" s="21"/>
    </row>
    <row r="10" spans="2:12" ht="18.75">
      <c r="B10" s="22">
        <v>539.834</v>
      </c>
      <c r="C10" s="22">
        <v>518.8</v>
      </c>
      <c r="D10" s="22">
        <v>518.8</v>
      </c>
      <c r="E10" s="16">
        <v>518.8</v>
      </c>
      <c r="F10" s="17">
        <v>518.8</v>
      </c>
      <c r="G10" s="18">
        <v>2615.034</v>
      </c>
      <c r="K10" s="29"/>
      <c r="L10" s="27"/>
    </row>
    <row r="11" spans="2:12" ht="15">
      <c r="B11" s="30">
        <v>1619.5</v>
      </c>
      <c r="C11" s="22">
        <v>0</v>
      </c>
      <c r="D11" s="22">
        <v>0</v>
      </c>
      <c r="E11" s="16">
        <v>0</v>
      </c>
      <c r="F11" s="17">
        <v>0</v>
      </c>
      <c r="G11" s="18">
        <v>1619.5</v>
      </c>
      <c r="K11" s="29"/>
      <c r="L11" s="21"/>
    </row>
    <row r="12" spans="2:12" ht="15">
      <c r="B12" s="15">
        <v>2454.1</v>
      </c>
      <c r="C12" s="15">
        <v>2575</v>
      </c>
      <c r="D12" s="15">
        <v>2696.9</v>
      </c>
      <c r="E12" s="16">
        <v>0</v>
      </c>
      <c r="F12" s="17">
        <v>0</v>
      </c>
      <c r="G12" s="18">
        <v>7726</v>
      </c>
      <c r="K12" s="29"/>
      <c r="L12" s="21"/>
    </row>
    <row r="13" spans="2:7" ht="15">
      <c r="B13" s="30">
        <v>2385.2</v>
      </c>
      <c r="C13" s="30">
        <v>2497.3</v>
      </c>
      <c r="D13" s="30">
        <v>2612.2</v>
      </c>
      <c r="E13" s="16">
        <v>0</v>
      </c>
      <c r="F13" s="17">
        <v>0</v>
      </c>
      <c r="G13" s="18">
        <v>7494.7</v>
      </c>
    </row>
    <row r="14" spans="2:7" ht="15">
      <c r="B14" s="22">
        <v>0</v>
      </c>
      <c r="C14" s="22">
        <v>0</v>
      </c>
      <c r="D14" s="22">
        <v>0</v>
      </c>
      <c r="E14" s="16">
        <v>0</v>
      </c>
      <c r="F14" s="17">
        <v>0</v>
      </c>
      <c r="G14" s="16">
        <v>0</v>
      </c>
    </row>
    <row r="15" spans="2:7" ht="15">
      <c r="B15" s="22">
        <v>68.9</v>
      </c>
      <c r="C15" s="22">
        <v>77.7</v>
      </c>
      <c r="D15" s="22">
        <v>84.7</v>
      </c>
      <c r="E15" s="16">
        <v>84.7</v>
      </c>
      <c r="F15" s="17">
        <v>0</v>
      </c>
      <c r="G15" s="16">
        <v>316</v>
      </c>
    </row>
    <row r="16" spans="2:7" ht="15">
      <c r="B16" s="22">
        <v>68.9</v>
      </c>
      <c r="C16" s="22">
        <v>77.7</v>
      </c>
      <c r="D16" s="22">
        <v>84.7</v>
      </c>
      <c r="E16" s="16">
        <v>84.7</v>
      </c>
      <c r="F16" s="17">
        <v>0</v>
      </c>
      <c r="G16" s="16">
        <v>316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2020-11-30T11:38:19Z</cp:lastPrinted>
  <dcterms:created xsi:type="dcterms:W3CDTF">2020-02-04T07:11:22Z</dcterms:created>
  <dcterms:modified xsi:type="dcterms:W3CDTF">2020-12-21T09:17:29Z</dcterms:modified>
  <cp:category/>
  <cp:version/>
  <cp:contentType/>
  <cp:contentStatus/>
</cp:coreProperties>
</file>