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30" activeTab="0"/>
  </bookViews>
  <sheets>
    <sheet name="Приложение 1" sheetId="1" r:id="rId1"/>
  </sheets>
  <definedNames>
    <definedName name="Excel_BuiltIn_Print_Area" localSheetId="0">'Приложение 1'!$A$2:$Z$87</definedName>
    <definedName name="Excel_BuiltIn_Print_Titles" localSheetId="0">'Приложение 1'!$A$15:$IF$17</definedName>
    <definedName name="_xlnm.Print_Titles" localSheetId="0">'Приложение 1'!$15:$17</definedName>
    <definedName name="_xlnm.Print_Area" localSheetId="0">'Приложение 1'!$A$2:$Z$95</definedName>
  </definedNames>
  <calcPr fullCalcOnLoad="1"/>
</workbook>
</file>

<file path=xl/sharedStrings.xml><?xml version="1.0" encoding="utf-8"?>
<sst xmlns="http://schemas.openxmlformats.org/spreadsheetml/2006/main" count="213" uniqueCount="102">
  <si>
    <t>"Комплексное развитие систем коммунальной инфраструктуры Конаковского района" на 2021 — 2025 годы</t>
  </si>
  <si>
    <t>Принятые обозначения и сокращения:</t>
  </si>
  <si>
    <t xml:space="preserve">Коды бюджетной классификации </t>
  </si>
  <si>
    <t>Годы реализации программы</t>
  </si>
  <si>
    <t>Целевое (суммарное) значение показателя</t>
  </si>
  <si>
    <t>раздел</t>
  </si>
  <si>
    <t>подраздел</t>
  </si>
  <si>
    <t>классификация целевой статьи расхода бюджета</t>
  </si>
  <si>
    <t>2022 год</t>
  </si>
  <si>
    <t>2024 год</t>
  </si>
  <si>
    <t>2025 год</t>
  </si>
  <si>
    <t>значение</t>
  </si>
  <si>
    <t xml:space="preserve">Программа , всего </t>
  </si>
  <si>
    <t>тыс. руб.</t>
  </si>
  <si>
    <r>
      <t>Цель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 xml:space="preserve">. «Создание системы коммунальной инфраструктуры Конаковского района, отвечающей современным требованиям социально-экономического развития». </t>
    </r>
  </si>
  <si>
    <t>-</t>
  </si>
  <si>
    <r>
      <t xml:space="preserve">Показатель 1 </t>
    </r>
    <r>
      <rPr>
        <sz val="12"/>
        <rFont val="Times New Roman"/>
        <family val="1"/>
      </rPr>
      <t>«Количество проектов комплексного развития системы коммунальной инфраструктуры Конаковского района Тверской области в рамках данной муниципальной программы»</t>
    </r>
  </si>
  <si>
    <t>ед.</t>
  </si>
  <si>
    <r>
      <t xml:space="preserve">Показатель 2 </t>
    </r>
    <r>
      <rPr>
        <sz val="12"/>
        <rFont val="Times New Roman"/>
        <family val="1"/>
      </rPr>
      <t xml:space="preserve">«Количество вновь газифицированных жилых домов Конаковского района Тверской области» </t>
    </r>
  </si>
  <si>
    <r>
      <t>Показатель 3</t>
    </r>
    <r>
      <rPr>
        <sz val="12"/>
        <color indexed="8"/>
        <rFont val="Times New Roman"/>
        <family val="1"/>
      </rPr>
      <t xml:space="preserve"> «Количество модернизированных объектов Конаковского района Тверской области»</t>
    </r>
  </si>
  <si>
    <r>
      <t>Показатель 4</t>
    </r>
    <r>
      <rPr>
        <sz val="12"/>
        <color indexed="8"/>
        <rFont val="Times New Roman"/>
        <family val="1"/>
      </rPr>
      <t xml:space="preserve"> «Количество выданных субсидий муниципальным унитарным предприятиям Конаковского района Тверской области»</t>
    </r>
  </si>
  <si>
    <r>
      <t>Показатель 5</t>
    </r>
    <r>
      <rPr>
        <sz val="12"/>
        <color indexed="8"/>
        <rFont val="Times New Roman"/>
        <family val="1"/>
      </rPr>
      <t xml:space="preserve"> «Уровень собираемости платежей за поставленную тепловую энергию»</t>
    </r>
  </si>
  <si>
    <t>%</t>
  </si>
  <si>
    <r>
      <t>Цель 2.</t>
    </r>
    <r>
      <rPr>
        <sz val="12"/>
        <rFont val="Times New Roman"/>
        <family val="1"/>
      </rPr>
      <t xml:space="preserve"> «</t>
    </r>
    <r>
      <rPr>
        <sz val="12"/>
        <color indexed="8"/>
        <rFont val="Times New Roman"/>
        <family val="1"/>
      </rPr>
      <t>Наполнение Единого государственного реестра недвижимости сведениями об объектах недвижимости в Конаковском районе</t>
    </r>
    <r>
      <rPr>
        <sz val="12"/>
        <rFont val="Times New Roman"/>
        <family val="1"/>
      </rPr>
      <t xml:space="preserve">». </t>
    </r>
  </si>
  <si>
    <r>
      <t xml:space="preserve">Показатель 1 </t>
    </r>
    <r>
      <rPr>
        <sz val="12"/>
        <rFont val="Times New Roman"/>
        <family val="1"/>
      </rPr>
      <t>«</t>
    </r>
    <r>
      <rPr>
        <sz val="12"/>
        <color indexed="8"/>
        <rFont val="Times New Roman"/>
        <family val="1"/>
      </rPr>
      <t>Количество объектов недвижимости в кадастровых кварталах</t>
    </r>
    <r>
      <rPr>
        <sz val="12"/>
        <rFont val="Times New Roman"/>
        <family val="1"/>
      </rPr>
      <t>»</t>
    </r>
  </si>
  <si>
    <t>км.</t>
  </si>
  <si>
    <r>
      <t xml:space="preserve">Мероприятие 1.002 </t>
    </r>
    <r>
      <rPr>
        <sz val="12"/>
        <rFont val="Times New Roman"/>
        <family val="1"/>
      </rPr>
      <t>«Перевод жилых домов ПУ-28 гп. п. Козлово с центрального отопления на индивидуальное»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</si>
  <si>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переведенных жилых домов с центрального отопления на индивидуальное»</t>
    </r>
  </si>
  <si>
    <r>
      <t xml:space="preserve">Показатель 1 </t>
    </r>
    <r>
      <rPr>
        <sz val="12"/>
        <rFont val="Times New Roman"/>
        <family val="1"/>
      </rPr>
      <t>«Количество газифицированных населенных пунктов»</t>
    </r>
  </si>
  <si>
    <t>шт</t>
  </si>
  <si>
    <r>
      <t xml:space="preserve">Мероприятие 1.007 </t>
    </r>
    <r>
      <rPr>
        <sz val="12"/>
        <rFont val="Times New Roman"/>
        <family val="1"/>
      </rPr>
      <t>«Расходы на проведение капитального ремонта объектов теплоэнергетических комплексов муниципальных образований Тверской области»</t>
    </r>
  </si>
  <si>
    <r>
      <t xml:space="preserve">Показатель 1 </t>
    </r>
    <r>
      <rPr>
        <sz val="12"/>
        <rFont val="Times New Roman"/>
        <family val="1"/>
      </rPr>
      <t>«Количество объектов, на которых выполнены работы»</t>
    </r>
  </si>
  <si>
    <t>ед</t>
  </si>
  <si>
    <t>S</t>
  </si>
  <si>
    <r>
      <t xml:space="preserve">Мероприятие 1.008 </t>
    </r>
    <r>
      <rPr>
        <sz val="12"/>
        <rFont val="Times New Roman"/>
        <family val="1"/>
      </rPr>
      <t>«Проведение капитального ремонта объектов теплоэнергетических комплексов за счет средств бюджета Конаковского района»</t>
    </r>
  </si>
  <si>
    <r>
      <t xml:space="preserve">Показатель 1 </t>
    </r>
    <r>
      <rPr>
        <sz val="12"/>
        <rFont val="Times New Roman"/>
        <family val="1"/>
      </rPr>
      <t>«Количество инвестиционных проектов»</t>
    </r>
  </si>
  <si>
    <t>шт.</t>
  </si>
  <si>
    <r>
      <t xml:space="preserve">Показатель 1 </t>
    </r>
    <r>
      <rPr>
        <sz val="12"/>
        <rFont val="Times New Roman"/>
        <family val="1"/>
      </rPr>
      <t>«Количество объектов, подключенных к ГВС»</t>
    </r>
  </si>
  <si>
    <r>
      <t xml:space="preserve">Мероприятие 2.004 </t>
    </r>
    <r>
      <rPr>
        <sz val="12"/>
        <rFont val="Times New Roman"/>
        <family val="1"/>
      </rPr>
      <t>«Модернизация объектов теплоэнергетических комплексов муниципальных образований Тверской области»</t>
    </r>
  </si>
  <si>
    <r>
      <t xml:space="preserve">Административное мероприятие 2.005 </t>
    </r>
    <r>
      <rPr>
        <sz val="12"/>
        <rFont val="Times New Roman"/>
        <family val="1"/>
      </rPr>
      <t>«Завершение проекта «Реконструкция системы теплоснабжения в с. Городня»»</t>
    </r>
  </si>
  <si>
    <r>
      <t xml:space="preserve">Мероприятие 2.008 </t>
    </r>
    <r>
      <rPr>
        <sz val="12"/>
        <rFont val="Times New Roman"/>
        <family val="1"/>
      </rPr>
      <t>«Расходы на модернизацию объектов теплоэнергетических комплексов Конаковского района»</t>
    </r>
  </si>
  <si>
    <r>
      <t xml:space="preserve">Мероприятие 2.009 </t>
    </r>
    <r>
      <rPr>
        <sz val="12"/>
        <rFont val="Times New Roman"/>
        <family val="1"/>
      </rPr>
      <t>«Поставка автономной модульной теплогенераторной мощности по адресу: ул. Стадиона, 1/1, гп. п. Козлово Конаковский р-н, Тверская обл.»</t>
    </r>
  </si>
  <si>
    <r>
      <t xml:space="preserve">Показатель 1 </t>
    </r>
    <r>
      <rPr>
        <sz val="12"/>
        <rFont val="Times New Roman"/>
        <family val="1"/>
      </rPr>
      <t>«Количество объектов, на которые доставлено оборудование»</t>
    </r>
  </si>
  <si>
    <r>
      <t>Административное мероприятие 2.011</t>
    </r>
    <r>
      <rPr>
        <sz val="12"/>
        <rFont val="Times New Roman"/>
        <family val="1"/>
      </rPr>
      <t xml:space="preserve"> «Работа с обращениями граждан»</t>
    </r>
  </si>
  <si>
    <r>
      <t>Мероприятие 2.012</t>
    </r>
    <r>
      <rPr>
        <sz val="12"/>
        <rFont val="Times New Roman"/>
        <family val="1"/>
      </rPr>
      <t xml:space="preserve"> «Реконструкция системы теплоснабжения в с. Дмитрова Гора Конаковского района Тверской области»</t>
    </r>
  </si>
  <si>
    <t>L</t>
  </si>
  <si>
    <r>
      <t>Показатель 1</t>
    </r>
    <r>
      <rPr>
        <sz val="12"/>
        <color indexed="8"/>
        <rFont val="Times New Roman"/>
        <family val="1"/>
      </rPr>
      <t xml:space="preserve"> «Количество объектов недвижимости в кадастровых кварталах»</t>
    </r>
  </si>
  <si>
    <r>
      <t xml:space="preserve">Административное мероприятие 1.001 </t>
    </r>
    <r>
      <rPr>
        <sz val="12"/>
        <rFont val="Times New Roman"/>
        <family val="1"/>
      </rPr>
      <t>«Уведомление правообладателей объектов недвижимости о начале выполнения комплексных кадастровых работ»</t>
    </r>
  </si>
  <si>
    <r>
      <t xml:space="preserve">Мероприятие 1.001 </t>
    </r>
    <r>
      <rPr>
        <sz val="12"/>
        <rFont val="Times New Roman"/>
        <family val="1"/>
      </rPr>
      <t>«Проведение комплексных кадастровых работ в отношении объектов недвижимости, расположенных в кадастровых кварталах Конаковского муниципального района за счет средств, предоставленных из областного бюджета Тверской области»</t>
    </r>
  </si>
  <si>
    <r>
      <t>Показатель 1</t>
    </r>
    <r>
      <rPr>
        <sz val="12"/>
        <color indexed="8"/>
        <rFont val="Times New Roman"/>
        <family val="1"/>
      </rPr>
      <t xml:space="preserve"> «Уровень выполнения работ»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</si>
  <si>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объектов недвижимости в кадастровых кварталах, в отношении которых проведены комплексные кадастровые работы»</t>
    </r>
  </si>
  <si>
    <r>
      <t xml:space="preserve">Административное мероприятие 2.001 </t>
    </r>
    <r>
      <rPr>
        <sz val="12"/>
        <rFont val="Times New Roman"/>
        <family val="1"/>
      </rPr>
      <t>«Подготовка карты-плана территории, содержащей необходимые для внесения в ЕГРН сведения о земельных участках, зданиях, сооружениях, об объектах незавершенного строительства, расположенных в границах территории выполнения комплексных кадастровых работ»</t>
    </r>
  </si>
  <si>
    <r>
      <t xml:space="preserve">Административное мероприятие 2.002 </t>
    </r>
    <r>
      <rPr>
        <sz val="12"/>
        <rFont val="Times New Roman"/>
        <family val="1"/>
      </rPr>
      <t>«Представление карты-плана территории в орган регистрации прав»</t>
    </r>
  </si>
  <si>
    <r>
      <t xml:space="preserve">Административное мероприятие 2.003 </t>
    </r>
    <r>
      <rPr>
        <sz val="12"/>
        <rFont val="Times New Roman"/>
        <family val="1"/>
      </rPr>
      <t>«Обеспечить внесение сведений, содержащихся в картах-планах территории в ЕГРН»</t>
    </r>
  </si>
  <si>
    <r>
      <t xml:space="preserve">Мероприятие 1.005 </t>
    </r>
    <r>
      <rPr>
        <sz val="12"/>
        <rFont val="Times New Roman"/>
        <family val="1"/>
      </rPr>
      <t>«Развитие системы газоснабжения населенных пунктов Тверской области»</t>
    </r>
  </si>
  <si>
    <r>
      <t xml:space="preserve">Административное мероприятие 1.006 </t>
    </r>
    <r>
      <rPr>
        <sz val="12"/>
        <rFont val="Times New Roman"/>
        <family val="1"/>
      </rPr>
      <t>«Выполнение запланированных мероприятий»</t>
    </r>
  </si>
  <si>
    <t>«Приложение
к муниципальной программе
"Комплексное развитие систем Коммунальной инфраструктуры Конаковского района" на 2021 — 2025 годы"</t>
  </si>
  <si>
    <r>
      <t>Мероприятие 2.014</t>
    </r>
    <r>
      <rPr>
        <sz val="12"/>
        <rFont val="Times New Roman"/>
        <family val="1"/>
      </rPr>
      <t xml:space="preserve"> «Приобретение и установка детских игровых комплексов»</t>
    </r>
  </si>
  <si>
    <t>Характеристика муниципальной программы</t>
  </si>
  <si>
    <t>(наименование муниципальнойпрограммы)</t>
  </si>
  <si>
    <t>Цели программы, подпрограммы,задачиподпрограммы, мероприятия подпрограммы, административные мероприятияи их показатели</t>
  </si>
  <si>
    <t>Единицаизмерения</t>
  </si>
  <si>
    <t xml:space="preserve">код администраторапрограммы </t>
  </si>
  <si>
    <r>
      <t xml:space="preserve">Подпрограмма 1 </t>
    </r>
    <r>
      <rPr>
        <sz val="12"/>
        <rFont val="Times New Roman"/>
        <family val="1"/>
      </rPr>
      <t xml:space="preserve">«Улучшение состояния объектов жилищного фонда и коммунальной инфраструктуры Конаковского района» </t>
    </r>
  </si>
  <si>
    <r>
      <t xml:space="preserve">Задача 1 </t>
    </r>
    <r>
      <rPr>
        <sz val="12"/>
        <rFont val="Times New Roman"/>
        <family val="1"/>
      </rPr>
      <t>«Повышение уровня газификации населенных пунктов Конаковского района»</t>
    </r>
  </si>
  <si>
    <r>
      <t xml:space="preserve">Показатель 1 </t>
    </r>
    <r>
      <rPr>
        <sz val="12"/>
        <color indexed="8"/>
        <rFont val="Times New Roman"/>
        <family val="1"/>
      </rPr>
      <t>«Протяженность газопроводов»</t>
    </r>
  </si>
  <si>
    <r>
      <t xml:space="preserve">Мероприятие 1.004 </t>
    </r>
    <r>
      <rPr>
        <sz val="12"/>
        <rFont val="Times New Roman"/>
        <family val="1"/>
      </rPr>
      <t>«Развитие системы газоснабжения населенных пунктов Конаковского района за счет средств местного бюджета»</t>
    </r>
  </si>
  <si>
    <r>
      <t xml:space="preserve">Показатель 1 </t>
    </r>
    <r>
      <rPr>
        <sz val="12"/>
        <rFont val="Times New Roman"/>
        <family val="1"/>
      </rPr>
      <t>«Обеспечение бесперебойного функционирования объектов теплоснабжения и горячего водоснабжения, переданных МУП «РТС»Конаковский муниципальный район Тверской области»</t>
    </r>
  </si>
  <si>
    <r>
      <t xml:space="preserve">Показатель 1 </t>
    </r>
    <r>
      <rPr>
        <sz val="12"/>
        <rFont val="Times New Roman"/>
        <family val="1"/>
      </rPr>
      <t>«Отсутствие у МУП «РТС»Конаковский муниципальный район Тверской области просроченной кредиторской задолженности»</t>
    </r>
  </si>
  <si>
    <r>
      <t xml:space="preserve">Мероприятие 2.002 </t>
    </r>
    <r>
      <rPr>
        <sz val="12"/>
        <rFont val="Times New Roman"/>
        <family val="1"/>
      </rPr>
      <t>«Система горячего водоснабжения с. Городня Конаковского района Тверской области»</t>
    </r>
  </si>
  <si>
    <r>
      <t xml:space="preserve">Мероприятие 2.006 </t>
    </r>
    <r>
      <rPr>
        <sz val="12"/>
        <rFont val="Times New Roman"/>
        <family val="1"/>
      </rPr>
      <t>«Выполнение работ по объектам теплоэнергетического комплекса с. Городня»</t>
    </r>
  </si>
  <si>
    <r>
      <t>Мероприятие 2.007</t>
    </r>
    <r>
      <rPr>
        <sz val="12"/>
        <rFont val="Times New Roman"/>
        <family val="1"/>
      </rPr>
      <t xml:space="preserve"> «Выполнение работ по объектам теплоэнергетического комплекса с. Селихово»</t>
    </r>
  </si>
  <si>
    <r>
      <t xml:space="preserve">Мероприятие 2.010 </t>
    </r>
    <r>
      <rPr>
        <sz val="12"/>
        <rFont val="Times New Roman"/>
        <family val="1"/>
      </rPr>
      <t>«Оплата взносов за капитальный ремонт жилых помещений, находящихся в собственности Конаковского муниципального района»</t>
    </r>
  </si>
  <si>
    <r>
      <t xml:space="preserve">Показатель 1 </t>
    </r>
    <r>
      <rPr>
        <sz val="12"/>
        <rFont val="Times New Roman"/>
        <family val="1"/>
      </rPr>
      <t>«Количество жилых помещений специализированного найма»</t>
    </r>
  </si>
  <si>
    <r>
      <rPr>
        <b/>
        <sz val="12"/>
        <rFont val="Times New Roman"/>
        <family val="1"/>
      </rPr>
      <t>Задача 1</t>
    </r>
    <r>
      <rPr>
        <sz val="12"/>
        <rFont val="Times New Roman"/>
        <family val="1"/>
      </rPr>
      <t xml:space="preserve"> «Наполнение Единого государственного реестра недвижимости сведениями об объектах недвижимости»</t>
    </r>
  </si>
  <si>
    <r>
      <rPr>
        <b/>
        <sz val="12"/>
        <rFont val="Times New Roman"/>
        <family val="1"/>
      </rPr>
      <t>Задача 2</t>
    </r>
    <r>
      <rPr>
        <sz val="12"/>
        <rFont val="Times New Roman"/>
        <family val="1"/>
      </rPr>
      <t xml:space="preserve"> «Внесение в Единый государственный реестр недвижимости сведений об объектах недвижимости, включенных в карты-планы территории»</t>
    </r>
  </si>
  <si>
    <r>
      <t>Административное мероприятие 1.001</t>
    </r>
    <r>
      <rPr>
        <sz val="12"/>
        <rFont val="Times New Roman"/>
        <family val="1"/>
      </rPr>
      <t xml:space="preserve"> «Учет обращений граждан проживающих в жилых домах ПУ-28 гп. п. Козлово, переведенных с центрального отопления на индивидуальное»</t>
    </r>
  </si>
  <si>
    <r>
      <t xml:space="preserve">Задача 2 </t>
    </r>
    <r>
      <rPr>
        <sz val="12"/>
        <rFont val="Times New Roman"/>
        <family val="1"/>
      </rPr>
      <t>«Повышение уровня благоустройства, обустройство инженерной инфраструктуры Конаковского района»</t>
    </r>
  </si>
  <si>
    <r>
      <rPr>
        <b/>
        <sz val="12"/>
        <color indexed="8"/>
        <rFont val="Times New Roman"/>
        <family val="1"/>
      </rPr>
      <t>Мероприятие 2.013</t>
    </r>
    <r>
      <rPr>
        <sz val="12"/>
        <color indexed="8"/>
        <rFont val="Times New Roman"/>
        <family val="1"/>
      </rPr>
      <t xml:space="preserve"> «Выполнение работ на объектах водоснабжения и водоотведения в населенных пунктах Конаковского района»</t>
    </r>
  </si>
  <si>
    <t xml:space="preserve"> </t>
  </si>
  <si>
    <r>
      <t xml:space="preserve">Мероприятие 2.003 </t>
    </r>
    <r>
      <rPr>
        <sz val="12"/>
        <rFont val="Times New Roman"/>
        <family val="1"/>
      </rPr>
      <t>«Проведение повторной госэкспертизы проектно-сметной и изыскательской документации по внесению изменений в проектно-сметную документацию по объекту: межпоселковый газопровод в деревне Кошелево, деревне Новенькое, деревне Межево, деревне Лукино, деревне Меженино, деревне Сентюрино»</t>
    </r>
  </si>
  <si>
    <r>
      <t xml:space="preserve">Мероприятие 2.001 </t>
    </r>
    <r>
      <rPr>
        <sz val="12"/>
        <rFont val="Times New Roman"/>
        <family val="1"/>
      </rPr>
      <t>«Мероприятия по поддержке муниципальных унитарных предприятий Конаковского района»</t>
    </r>
  </si>
  <si>
    <r>
      <t xml:space="preserve">Подпрограмма 2 </t>
    </r>
    <r>
      <rPr>
        <sz val="12"/>
        <rFont val="Times New Roman"/>
        <family val="1"/>
      </rPr>
      <t xml:space="preserve">«Комплексные кадастровые работы на территории Конаковского района» </t>
    </r>
  </si>
  <si>
    <t>Главный администратор(администратор) муниципальной программы - Администрация Конаковского района Тверской области</t>
  </si>
  <si>
    <t xml:space="preserve">Администраторы иответственные исполнители муниципальной программы:
1. Отдел жилищно-коммунального хозяйства муниципального казенного учреждения «Организация единого заказчика».
2. Комитет по управлению имуществом и земельным отношениям администрации Конаковского района </t>
  </si>
  <si>
    <r>
      <t>Мероприятие 2.017</t>
    </r>
    <r>
      <rPr>
        <sz val="12"/>
        <rFont val="Times New Roman"/>
        <family val="1"/>
      </rPr>
      <t xml:space="preserve"> «Выполнение работ по благоустройству городских и сельских поселений Конаковского района»</t>
    </r>
  </si>
  <si>
    <r>
      <rPr>
        <b/>
        <sz val="12"/>
        <rFont val="Times New Roman"/>
        <family val="1"/>
      </rPr>
      <t>Мероприятие 2.018</t>
    </r>
    <r>
      <rPr>
        <sz val="12"/>
        <rFont val="Times New Roman"/>
        <family val="1"/>
      </rPr>
      <t xml:space="preserve"> «Организация и содержание мест накопления твердых коммунальных отходов»</t>
    </r>
  </si>
  <si>
    <t>да-1/  нет-0</t>
  </si>
  <si>
    <t>да-1/   нет-0</t>
  </si>
  <si>
    <t>2023 год</t>
  </si>
  <si>
    <t>2021 год</t>
  </si>
  <si>
    <t>год достижения</t>
  </si>
  <si>
    <t xml:space="preserve">1.Программа - муниципальная программа </t>
  </si>
  <si>
    <t>2. Подпрограмма- подпрограмма муниципальной программы</t>
  </si>
  <si>
    <r>
      <t xml:space="preserve">Мероприятие 1.003 </t>
    </r>
    <r>
      <rPr>
        <sz val="12"/>
        <rFont val="Times New Roman"/>
        <family val="1"/>
      </rPr>
      <t>«Газификация населенных пунктов Конаковского района»</t>
    </r>
  </si>
  <si>
    <r>
      <t>Административное мероприятие 2.015</t>
    </r>
    <r>
      <rPr>
        <sz val="12"/>
        <rFont val="Times New Roman"/>
        <family val="1"/>
      </rPr>
      <t xml:space="preserve"> «Реконструкция системы водоснабжения и водоотведения д. Ручьи Конаковского района Тверской области»</t>
    </r>
  </si>
  <si>
    <r>
      <t xml:space="preserve">Мероприятие 2.019 </t>
    </r>
    <r>
      <rPr>
        <sz val="12"/>
        <rFont val="Times New Roman"/>
        <family val="1"/>
      </rPr>
      <t>"Обеспечение инженерной инфраструктурой земельных участков для многодетных семей"</t>
    </r>
  </si>
  <si>
    <t xml:space="preserve">             -</t>
  </si>
  <si>
    <t xml:space="preserve">               -</t>
  </si>
  <si>
    <r>
      <t xml:space="preserve">Административное мероприятие 1.009 </t>
    </r>
    <r>
      <rPr>
        <sz val="12"/>
        <rFont val="Times New Roman"/>
        <family val="1"/>
      </rPr>
      <t>"Софинансирование инвестиционных проектов развития системы газоснабжения с. Селихово"</t>
    </r>
  </si>
  <si>
    <r>
      <t>Мероприятие 2.016</t>
    </r>
    <r>
      <rPr>
        <sz val="12"/>
        <rFont val="Times New Roman"/>
        <family val="1"/>
      </rPr>
      <t xml:space="preserve"> «Ликвидация мест несанкционированного размещения твердых коммунальных отходов»</t>
    </r>
  </si>
  <si>
    <t xml:space="preserve"> Приложение № 3
к Постановлению Администрации Конаковского района Тверской области
от «13» февраля 2023 г. № 51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</si>
</sst>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"/>
    <numFmt numFmtId="166" formatCode="0.0"/>
    <numFmt numFmtId="167" formatCode="0.000"/>
    <numFmt numFmtId="168" formatCode="_-* #,##0.0\ _₽_-;\-* #,##0.0\ _₽_-;_-* &quot;-&quot;??\ _₽_-;_-@_-"/>
    <numFmt numFmtId="169" formatCode="_-* #,##0.000\ _₽_-;\-* #,##0.000\ _₽_-;_-* &quot;-&quot;??\ _₽_-;_-@_-"/>
    <numFmt numFmtId="170" formatCode="0.0000"/>
    <numFmt numFmtId="171" formatCode="0.00000"/>
    <numFmt numFmtId="172" formatCode="_-* #,##0.000\ _₽_-;\-* #,##0.000\ _₽_-;_-* &quot;-&quot;???\ _₽_-;_-@_-"/>
    <numFmt numFmtId="173" formatCode="_-* #,##0\ _₽_-;\-* #,##0\ _₽_-;_-* &quot;-&quot;??\ _₽_-;_-@_-"/>
    <numFmt numFmtId="174" formatCode="_-* #,##0.0000\ _₽_-;\-* #,##0.0000\ _₽_-;_-* &quot;-&quot;??\ _₽_-;_-@_-"/>
    <numFmt numFmtId="175" formatCode="_-* #,##0.00000\ _₽_-;\-* #,##0.00000\ _₽_-;_-* &quot;-&quot;??\ _₽_-;_-@_-"/>
  </numFmts>
  <fonts count="58"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7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top" wrapText="1"/>
    </xf>
    <xf numFmtId="169" fontId="10" fillId="34" borderId="10" xfId="60" applyNumberFormat="1" applyFont="1" applyFill="1" applyBorder="1" applyAlignment="1">
      <alignment horizontal="center" wrapText="1"/>
    </xf>
    <xf numFmtId="169" fontId="10" fillId="33" borderId="10" xfId="60" applyNumberFormat="1" applyFont="1" applyFill="1" applyBorder="1" applyAlignment="1">
      <alignment horizontal="center" wrapText="1"/>
    </xf>
    <xf numFmtId="173" fontId="10" fillId="33" borderId="10" xfId="60" applyNumberFormat="1" applyFont="1" applyFill="1" applyBorder="1" applyAlignment="1">
      <alignment horizontal="center" wrapText="1"/>
    </xf>
    <xf numFmtId="43" fontId="10" fillId="33" borderId="10" xfId="60" applyNumberFormat="1" applyFont="1" applyFill="1" applyBorder="1" applyAlignment="1">
      <alignment horizontal="center" wrapText="1"/>
    </xf>
    <xf numFmtId="169" fontId="2" fillId="33" borderId="10" xfId="60" applyNumberFormat="1" applyFont="1" applyFill="1" applyBorder="1" applyAlignment="1">
      <alignment horizontal="center" vertical="center" wrapText="1"/>
    </xf>
    <xf numFmtId="173" fontId="2" fillId="33" borderId="10" xfId="60" applyNumberFormat="1" applyFont="1" applyFill="1" applyBorder="1" applyAlignment="1">
      <alignment horizontal="center" vertical="center" wrapText="1"/>
    </xf>
    <xf numFmtId="169" fontId="10" fillId="33" borderId="10" xfId="60" applyNumberFormat="1" applyFont="1" applyFill="1" applyBorder="1" applyAlignment="1">
      <alignment wrapText="1"/>
    </xf>
    <xf numFmtId="169" fontId="10" fillId="35" borderId="10" xfId="60" applyNumberFormat="1" applyFont="1" applyFill="1" applyBorder="1" applyAlignment="1">
      <alignment horizontal="center" wrapText="1"/>
    </xf>
    <xf numFmtId="169" fontId="10" fillId="33" borderId="10" xfId="60" applyNumberFormat="1" applyFont="1" applyFill="1" applyBorder="1" applyAlignment="1">
      <alignment horizontal="center"/>
    </xf>
    <xf numFmtId="173" fontId="10" fillId="33" borderId="10" xfId="60" applyNumberFormat="1" applyFont="1" applyFill="1" applyBorder="1" applyAlignment="1">
      <alignment horizontal="right" wrapText="1"/>
    </xf>
    <xf numFmtId="0" fontId="4" fillId="34" borderId="10" xfId="0" applyFont="1" applyFill="1" applyBorder="1" applyAlignment="1">
      <alignment horizontal="justify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justify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justify" vertical="center"/>
    </xf>
    <xf numFmtId="49" fontId="10" fillId="36" borderId="10" xfId="0" applyNumberFormat="1" applyFont="1" applyFill="1" applyBorder="1" applyAlignment="1">
      <alignment horizontal="center" vertical="center" wrapText="1"/>
    </xf>
    <xf numFmtId="173" fontId="10" fillId="36" borderId="10" xfId="60" applyNumberFormat="1" applyFont="1" applyFill="1" applyBorder="1" applyAlignment="1">
      <alignment horizontal="center" wrapText="1"/>
    </xf>
    <xf numFmtId="0" fontId="10" fillId="36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justify" vertical="center" wrapText="1"/>
    </xf>
    <xf numFmtId="168" fontId="10" fillId="33" borderId="10" xfId="60" applyNumberFormat="1" applyFont="1" applyFill="1" applyBorder="1" applyAlignment="1">
      <alignment horizontal="right"/>
    </xf>
    <xf numFmtId="168" fontId="10" fillId="33" borderId="10" xfId="6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justify" vertical="center" wrapText="1"/>
    </xf>
    <xf numFmtId="1" fontId="15" fillId="33" borderId="1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 wrapText="1"/>
    </xf>
    <xf numFmtId="1" fontId="9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73" fontId="10" fillId="33" borderId="10" xfId="60" applyNumberFormat="1" applyFont="1" applyFill="1" applyBorder="1" applyAlignment="1">
      <alignment horizontal="right"/>
    </xf>
    <xf numFmtId="173" fontId="10" fillId="33" borderId="10" xfId="60" applyNumberFormat="1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 vertical="center" wrapText="1"/>
    </xf>
    <xf numFmtId="169" fontId="10" fillId="33" borderId="10" xfId="60" applyNumberFormat="1" applyFont="1" applyFill="1" applyBorder="1" applyAlignment="1">
      <alignment horizontal="right" wrapText="1"/>
    </xf>
    <xf numFmtId="0" fontId="14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169" fontId="2" fillId="33" borderId="10" xfId="60" applyNumberFormat="1" applyFont="1" applyFill="1" applyBorder="1" applyAlignment="1">
      <alignment horizontal="right" vertical="center" wrapText="1"/>
    </xf>
    <xf numFmtId="173" fontId="2" fillId="33" borderId="10" xfId="60" applyNumberFormat="1" applyFont="1" applyFill="1" applyBorder="1" applyAlignment="1">
      <alignment horizontal="right" vertical="center" wrapText="1"/>
    </xf>
    <xf numFmtId="43" fontId="2" fillId="33" borderId="10" xfId="60" applyNumberFormat="1" applyFont="1" applyFill="1" applyBorder="1" applyAlignment="1">
      <alignment horizontal="center" vertical="center" wrapText="1"/>
    </xf>
    <xf numFmtId="169" fontId="57" fillId="33" borderId="10" xfId="60" applyNumberFormat="1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3" fillId="36" borderId="10" xfId="0" applyFont="1" applyFill="1" applyBorder="1" applyAlignment="1">
      <alignment vertical="center" wrapText="1"/>
    </xf>
    <xf numFmtId="0" fontId="10" fillId="36" borderId="10" xfId="0" applyFont="1" applyFill="1" applyBorder="1" applyAlignment="1">
      <alignment horizontal="center" vertical="center" wrapText="1"/>
    </xf>
    <xf numFmtId="169" fontId="10" fillId="36" borderId="10" xfId="60" applyNumberFormat="1" applyFont="1" applyFill="1" applyBorder="1" applyAlignment="1">
      <alignment horizontal="center" wrapText="1"/>
    </xf>
    <xf numFmtId="0" fontId="17" fillId="33" borderId="10" xfId="0" applyFont="1" applyFill="1" applyBorder="1" applyAlignment="1">
      <alignment/>
    </xf>
    <xf numFmtId="1" fontId="16" fillId="33" borderId="10" xfId="0" applyNumberFormat="1" applyFont="1" applyFill="1" applyBorder="1" applyAlignment="1">
      <alignment horizontal="right" vertical="center" wrapText="1"/>
    </xf>
    <xf numFmtId="0" fontId="16" fillId="33" borderId="10" xfId="0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justify" vertical="top" wrapText="1"/>
    </xf>
    <xf numFmtId="0" fontId="3" fillId="33" borderId="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"/>
  <sheetViews>
    <sheetView tabSelected="1" view="pageBreakPreview" zoomScaleNormal="75" zoomScaleSheetLayoutView="100" zoomScalePageLayoutView="0" workbookViewId="0" topLeftCell="A1">
      <selection activeCell="S2" sqref="S2:Z2"/>
    </sheetView>
  </sheetViews>
  <sheetFormatPr defaultColWidth="9.140625" defaultRowHeight="15"/>
  <cols>
    <col min="1" max="1" width="3.421875" style="2" customWidth="1"/>
    <col min="2" max="2" width="2.57421875" style="2" customWidth="1"/>
    <col min="3" max="3" width="2.421875" style="2" customWidth="1"/>
    <col min="4" max="4" width="2.7109375" style="2" customWidth="1"/>
    <col min="5" max="17" width="3.140625" style="2" customWidth="1"/>
    <col min="18" max="18" width="95.28125" style="3" customWidth="1"/>
    <col min="19" max="19" width="8.00390625" style="2" customWidth="1"/>
    <col min="20" max="20" width="12.28125" style="4" customWidth="1"/>
    <col min="21" max="21" width="15.28125" style="4" customWidth="1"/>
    <col min="22" max="22" width="12.7109375" style="4" customWidth="1"/>
    <col min="23" max="24" width="12.8515625" style="4" customWidth="1"/>
    <col min="25" max="25" width="13.140625" style="4" customWidth="1"/>
    <col min="26" max="26" width="11.7109375" style="4" customWidth="1"/>
    <col min="27" max="16384" width="9.140625" style="2" customWidth="1"/>
  </cols>
  <sheetData>
    <row r="1" ht="15.75">
      <c r="A1" s="2" t="s">
        <v>79</v>
      </c>
    </row>
    <row r="2" spans="1:26" ht="7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64"/>
      <c r="S2" s="74" t="s">
        <v>101</v>
      </c>
      <c r="T2" s="74"/>
      <c r="U2" s="74"/>
      <c r="V2" s="74"/>
      <c r="W2" s="74"/>
      <c r="X2" s="74"/>
      <c r="Y2" s="74"/>
      <c r="Z2" s="74"/>
    </row>
    <row r="3" spans="1:26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65"/>
      <c r="S3" s="5"/>
      <c r="T3" s="5"/>
      <c r="U3" s="5"/>
      <c r="V3" s="5"/>
      <c r="W3" s="5"/>
      <c r="X3" s="5"/>
      <c r="Y3" s="5"/>
      <c r="Z3" s="5"/>
    </row>
    <row r="4" spans="1:26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65"/>
      <c r="S4" s="5"/>
      <c r="T4" s="5"/>
      <c r="U4" s="5"/>
      <c r="V4" s="5"/>
      <c r="W4" s="5"/>
      <c r="X4" s="5"/>
      <c r="Y4" s="5"/>
      <c r="Z4" s="5"/>
    </row>
    <row r="5" spans="1:26" s="67" customFormat="1" ht="81.75" customHeight="1">
      <c r="A5" s="6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S5" s="68"/>
      <c r="T5" s="79" t="s">
        <v>56</v>
      </c>
      <c r="U5" s="79"/>
      <c r="V5" s="79"/>
      <c r="W5" s="79"/>
      <c r="X5" s="79"/>
      <c r="Y5" s="79"/>
      <c r="Z5" s="79"/>
    </row>
    <row r="6" spans="1:26" s="67" customFormat="1" ht="18.75">
      <c r="A6" s="75" t="s">
        <v>58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</row>
    <row r="7" spans="1:26" s="67" customFormat="1" ht="18.75">
      <c r="A7" s="75" t="s">
        <v>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26" s="67" customFormat="1" ht="15">
      <c r="A8" s="76" t="s">
        <v>59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spans="1:26" s="67" customFormat="1" ht="15.75">
      <c r="A9" s="77" t="s">
        <v>83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</row>
    <row r="10" spans="1:26" s="67" customFormat="1" ht="44.25" customHeight="1">
      <c r="A10" s="80" t="s">
        <v>84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 spans="1:26" s="67" customFormat="1" ht="19.5">
      <c r="A11" s="69"/>
      <c r="B11" s="69"/>
      <c r="C11" s="69"/>
      <c r="D11" s="69"/>
      <c r="E11" s="69"/>
      <c r="F11" s="69"/>
      <c r="G11" s="69"/>
      <c r="H11" s="69"/>
      <c r="I11" s="70" t="s">
        <v>1</v>
      </c>
      <c r="J11" s="70"/>
      <c r="K11" s="70"/>
      <c r="L11" s="70"/>
      <c r="M11" s="70"/>
      <c r="N11" s="70"/>
      <c r="O11" s="70"/>
      <c r="P11" s="70"/>
      <c r="Q11" s="70"/>
      <c r="R11" s="71"/>
      <c r="S11" s="70"/>
      <c r="T11" s="6"/>
      <c r="U11" s="6"/>
      <c r="V11" s="6"/>
      <c r="W11" s="6"/>
      <c r="X11" s="6"/>
      <c r="Y11" s="72"/>
      <c r="Z11" s="72"/>
    </row>
    <row r="12" spans="1:26" s="67" customFormat="1" ht="15.75">
      <c r="A12" s="69"/>
      <c r="B12" s="69"/>
      <c r="C12" s="69"/>
      <c r="D12" s="69"/>
      <c r="E12" s="69"/>
      <c r="F12" s="69"/>
      <c r="G12" s="69"/>
      <c r="H12" s="69"/>
      <c r="I12" s="81" t="s">
        <v>92</v>
      </c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</row>
    <row r="13" spans="1:26" ht="15.75">
      <c r="A13" s="1"/>
      <c r="B13" s="1"/>
      <c r="C13" s="1"/>
      <c r="D13" s="1"/>
      <c r="E13" s="1"/>
      <c r="F13" s="1"/>
      <c r="G13" s="1"/>
      <c r="H13" s="1"/>
      <c r="I13" s="81" t="s">
        <v>93</v>
      </c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</row>
    <row r="14" spans="1:26" ht="15.75">
      <c r="A14" s="1"/>
      <c r="B14" s="1"/>
      <c r="C14" s="1"/>
      <c r="D14" s="1"/>
      <c r="E14" s="1"/>
      <c r="F14" s="1"/>
      <c r="G14" s="1"/>
      <c r="H14" s="1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"/>
      <c r="U14" s="7"/>
      <c r="V14" s="7"/>
      <c r="W14" s="7"/>
      <c r="X14" s="7"/>
      <c r="Y14" s="7"/>
      <c r="Z14" s="7"/>
    </row>
    <row r="15" spans="1:26" s="1" customFormat="1" ht="15">
      <c r="A15" s="78" t="s">
        <v>2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82" t="s">
        <v>60</v>
      </c>
      <c r="S15" s="83" t="s">
        <v>61</v>
      </c>
      <c r="T15" s="83" t="s">
        <v>3</v>
      </c>
      <c r="U15" s="83"/>
      <c r="V15" s="83"/>
      <c r="W15" s="83"/>
      <c r="X15" s="83"/>
      <c r="Y15" s="83" t="s">
        <v>4</v>
      </c>
      <c r="Z15" s="83"/>
    </row>
    <row r="16" spans="1:26" s="1" customFormat="1" ht="15">
      <c r="A16" s="78" t="s">
        <v>62</v>
      </c>
      <c r="B16" s="78"/>
      <c r="C16" s="78"/>
      <c r="D16" s="78" t="s">
        <v>5</v>
      </c>
      <c r="E16" s="78"/>
      <c r="F16" s="78" t="s">
        <v>6</v>
      </c>
      <c r="G16" s="78"/>
      <c r="H16" s="78" t="s">
        <v>7</v>
      </c>
      <c r="I16" s="78"/>
      <c r="J16" s="78"/>
      <c r="K16" s="78"/>
      <c r="L16" s="78"/>
      <c r="M16" s="78"/>
      <c r="N16" s="78"/>
      <c r="O16" s="78"/>
      <c r="P16" s="78"/>
      <c r="Q16" s="78"/>
      <c r="R16" s="82"/>
      <c r="S16" s="83"/>
      <c r="T16" s="83"/>
      <c r="U16" s="83"/>
      <c r="V16" s="83"/>
      <c r="W16" s="83"/>
      <c r="X16" s="83"/>
      <c r="Y16" s="83"/>
      <c r="Z16" s="83"/>
    </row>
    <row r="17" spans="1:26" s="1" customFormat="1" ht="25.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82"/>
      <c r="S17" s="83"/>
      <c r="T17" s="63" t="s">
        <v>90</v>
      </c>
      <c r="U17" s="63" t="s">
        <v>8</v>
      </c>
      <c r="V17" s="63" t="s">
        <v>89</v>
      </c>
      <c r="W17" s="63" t="s">
        <v>9</v>
      </c>
      <c r="X17" s="63" t="s">
        <v>10</v>
      </c>
      <c r="Y17" s="63" t="s">
        <v>11</v>
      </c>
      <c r="Z17" s="63" t="s">
        <v>91</v>
      </c>
    </row>
    <row r="18" spans="1:26" s="1" customFormat="1" ht="15.7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2">
        <v>25</v>
      </c>
      <c r="S18" s="63">
        <v>26</v>
      </c>
      <c r="T18" s="63">
        <v>28</v>
      </c>
      <c r="U18" s="63">
        <v>29</v>
      </c>
      <c r="V18" s="63">
        <v>30</v>
      </c>
      <c r="W18" s="63">
        <v>31</v>
      </c>
      <c r="X18" s="63">
        <v>32</v>
      </c>
      <c r="Y18" s="63">
        <v>33</v>
      </c>
      <c r="Z18" s="63">
        <v>34</v>
      </c>
    </row>
    <row r="19" spans="1:26" s="1" customFormat="1" ht="25.5">
      <c r="A19" s="61">
        <v>6</v>
      </c>
      <c r="B19" s="61">
        <v>0</v>
      </c>
      <c r="C19" s="61">
        <v>1</v>
      </c>
      <c r="D19" s="61">
        <v>0</v>
      </c>
      <c r="E19" s="61">
        <v>5</v>
      </c>
      <c r="F19" s="61">
        <v>0</v>
      </c>
      <c r="G19" s="61">
        <v>2</v>
      </c>
      <c r="H19" s="61">
        <v>1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18" t="s">
        <v>12</v>
      </c>
      <c r="S19" s="19" t="s">
        <v>13</v>
      </c>
      <c r="T19" s="8">
        <f>T28+T85</f>
        <v>77965.39199999999</v>
      </c>
      <c r="U19" s="8">
        <f>U28+U85</f>
        <v>158631.83800000002</v>
      </c>
      <c r="V19" s="8">
        <f>V28+V85</f>
        <v>28552.682</v>
      </c>
      <c r="W19" s="8">
        <f>W28+W85</f>
        <v>12185.43</v>
      </c>
      <c r="X19" s="8">
        <f>X28+X85</f>
        <v>4450.1</v>
      </c>
      <c r="Y19" s="8">
        <f>SUM(T19:X19)</f>
        <v>281785.442</v>
      </c>
      <c r="Z19" s="20">
        <v>2025</v>
      </c>
    </row>
    <row r="20" spans="1:26" s="1" customFormat="1" ht="31.5">
      <c r="A20" s="61">
        <v>6</v>
      </c>
      <c r="B20" s="61">
        <v>0</v>
      </c>
      <c r="C20" s="61">
        <v>1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 t="s">
        <v>14</v>
      </c>
      <c r="S20" s="23" t="s">
        <v>15</v>
      </c>
      <c r="T20" s="10"/>
      <c r="U20" s="10"/>
      <c r="V20" s="10"/>
      <c r="W20" s="10"/>
      <c r="X20" s="10"/>
      <c r="Y20" s="10"/>
      <c r="Z20" s="24">
        <v>2025</v>
      </c>
    </row>
    <row r="21" spans="1:26" s="1" customFormat="1" ht="47.25">
      <c r="A21" s="6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5" t="s">
        <v>16</v>
      </c>
      <c r="S21" s="23" t="s">
        <v>17</v>
      </c>
      <c r="T21" s="10">
        <v>1</v>
      </c>
      <c r="U21" s="17" t="s">
        <v>15</v>
      </c>
      <c r="V21" s="17" t="s">
        <v>15</v>
      </c>
      <c r="W21" s="17" t="s">
        <v>15</v>
      </c>
      <c r="X21" s="17" t="s">
        <v>15</v>
      </c>
      <c r="Y21" s="10">
        <v>1</v>
      </c>
      <c r="Z21" s="24">
        <v>2025</v>
      </c>
    </row>
    <row r="22" spans="1:26" s="1" customFormat="1" ht="31.5">
      <c r="A22" s="6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5" t="s">
        <v>18</v>
      </c>
      <c r="S22" s="23" t="s">
        <v>17</v>
      </c>
      <c r="T22" s="10">
        <v>2</v>
      </c>
      <c r="U22" s="10">
        <v>0</v>
      </c>
      <c r="V22" s="10">
        <v>0</v>
      </c>
      <c r="W22" s="10">
        <v>0</v>
      </c>
      <c r="X22" s="10">
        <v>0</v>
      </c>
      <c r="Y22" s="10">
        <v>2</v>
      </c>
      <c r="Z22" s="24">
        <v>2025</v>
      </c>
    </row>
    <row r="23" spans="1:26" s="1" customFormat="1" ht="31.5">
      <c r="A23" s="6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6" t="s">
        <v>19</v>
      </c>
      <c r="S23" s="23" t="s">
        <v>17</v>
      </c>
      <c r="T23" s="10">
        <v>1</v>
      </c>
      <c r="U23" s="17">
        <v>1</v>
      </c>
      <c r="V23" s="10">
        <v>0</v>
      </c>
      <c r="W23" s="10">
        <v>0</v>
      </c>
      <c r="X23" s="10">
        <v>0</v>
      </c>
      <c r="Y23" s="10">
        <v>2</v>
      </c>
      <c r="Z23" s="24">
        <v>2025</v>
      </c>
    </row>
    <row r="24" spans="1:26" s="1" customFormat="1" ht="31.5">
      <c r="A24" s="6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6" t="s">
        <v>20</v>
      </c>
      <c r="S24" s="23" t="s">
        <v>17</v>
      </c>
      <c r="T24" s="10">
        <v>10</v>
      </c>
      <c r="U24" s="10">
        <v>2</v>
      </c>
      <c r="V24" s="10">
        <v>2</v>
      </c>
      <c r="W24" s="10">
        <v>2</v>
      </c>
      <c r="X24" s="10">
        <v>2</v>
      </c>
      <c r="Y24" s="10">
        <v>18</v>
      </c>
      <c r="Z24" s="24">
        <v>2025</v>
      </c>
    </row>
    <row r="25" spans="1:26" s="1" customFormat="1" ht="15.75">
      <c r="A25" s="6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6" t="s">
        <v>21</v>
      </c>
      <c r="S25" s="23" t="s">
        <v>22</v>
      </c>
      <c r="T25" s="10">
        <v>91</v>
      </c>
      <c r="U25" s="10">
        <v>92</v>
      </c>
      <c r="V25" s="10">
        <v>93</v>
      </c>
      <c r="W25" s="10">
        <v>94</v>
      </c>
      <c r="X25" s="10">
        <v>95</v>
      </c>
      <c r="Y25" s="10">
        <v>95</v>
      </c>
      <c r="Z25" s="24">
        <v>2025</v>
      </c>
    </row>
    <row r="26" spans="1:26" s="1" customFormat="1" ht="31.5">
      <c r="A26" s="61">
        <v>6</v>
      </c>
      <c r="B26" s="61">
        <v>0</v>
      </c>
      <c r="C26" s="61">
        <v>1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 t="s">
        <v>23</v>
      </c>
      <c r="S26" s="23" t="s">
        <v>15</v>
      </c>
      <c r="T26" s="9"/>
      <c r="U26" s="9"/>
      <c r="V26" s="9"/>
      <c r="W26" s="9"/>
      <c r="X26" s="9"/>
      <c r="Y26" s="9"/>
      <c r="Z26" s="24"/>
    </row>
    <row r="27" spans="1:26" s="1" customFormat="1" ht="15.75">
      <c r="A27" s="6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2" t="s">
        <v>24</v>
      </c>
      <c r="S27" s="27" t="s">
        <v>17</v>
      </c>
      <c r="T27" s="28">
        <v>0</v>
      </c>
      <c r="U27" s="28">
        <v>200</v>
      </c>
      <c r="V27" s="28">
        <v>0</v>
      </c>
      <c r="W27" s="28">
        <v>0</v>
      </c>
      <c r="X27" s="28">
        <v>0</v>
      </c>
      <c r="Y27" s="28">
        <v>200</v>
      </c>
      <c r="Z27" s="29">
        <v>2025</v>
      </c>
    </row>
    <row r="28" spans="1:26" s="1" customFormat="1" ht="31.5">
      <c r="A28" s="61">
        <v>6</v>
      </c>
      <c r="B28" s="61">
        <v>0</v>
      </c>
      <c r="C28" s="61">
        <v>1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25" t="s">
        <v>63</v>
      </c>
      <c r="S28" s="63" t="s">
        <v>13</v>
      </c>
      <c r="T28" s="9">
        <f>SUM(T29,T47)</f>
        <v>77965.39199999999</v>
      </c>
      <c r="U28" s="9">
        <f>SUM(U29,U47)</f>
        <v>158031.89800000002</v>
      </c>
      <c r="V28" s="9">
        <f>SUM(V29,V47)</f>
        <v>28552.682</v>
      </c>
      <c r="W28" s="9">
        <f>SUM(W29,W47)</f>
        <v>12185.43</v>
      </c>
      <c r="X28" s="9">
        <f>SUM(X29,X47)</f>
        <v>4450.1</v>
      </c>
      <c r="Y28" s="9">
        <f>SUM(T28:X28)</f>
        <v>281185.502</v>
      </c>
      <c r="Z28" s="24">
        <v>2025</v>
      </c>
    </row>
    <row r="29" spans="1:26" s="1" customFormat="1" ht="25.5">
      <c r="A29" s="61">
        <v>6</v>
      </c>
      <c r="B29" s="61">
        <v>0</v>
      </c>
      <c r="C29" s="61">
        <v>1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25" t="s">
        <v>64</v>
      </c>
      <c r="S29" s="63" t="s">
        <v>13</v>
      </c>
      <c r="T29" s="9">
        <f>SUM(T32,T34,T41,T43)</f>
        <v>6069.623</v>
      </c>
      <c r="U29" s="9">
        <f>SUM(U32,U34,U36,U38,U41,U43,)</f>
        <v>31603.486</v>
      </c>
      <c r="V29" s="9">
        <f>SUM(V32,V34,V36,V38,V41,V43)</f>
        <v>5590.714</v>
      </c>
      <c r="W29" s="9">
        <f>SUM(W32,W34,W36,W38,W41,W43)</f>
        <v>7735.33</v>
      </c>
      <c r="X29" s="9">
        <f>SUM(X32,X34,X36,X38,X41,X43)</f>
        <v>0</v>
      </c>
      <c r="Y29" s="9">
        <f>SUM(T29:X29)</f>
        <v>50999.153</v>
      </c>
      <c r="Z29" s="24">
        <v>2025</v>
      </c>
    </row>
    <row r="30" spans="1:26" s="1" customFormat="1" ht="15.75">
      <c r="A30" s="6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30" t="s">
        <v>65</v>
      </c>
      <c r="S30" s="63" t="s">
        <v>25</v>
      </c>
      <c r="T30" s="31" t="s">
        <v>15</v>
      </c>
      <c r="U30" s="32">
        <v>5.7</v>
      </c>
      <c r="V30" s="32">
        <v>0</v>
      </c>
      <c r="W30" s="32">
        <v>0</v>
      </c>
      <c r="X30" s="32">
        <v>0</v>
      </c>
      <c r="Y30" s="32">
        <v>5.7</v>
      </c>
      <c r="Z30" s="24">
        <v>2025</v>
      </c>
    </row>
    <row r="31" spans="1:26" s="1" customFormat="1" ht="31.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25" t="s">
        <v>76</v>
      </c>
      <c r="S31" s="63" t="s">
        <v>87</v>
      </c>
      <c r="T31" s="17" t="s">
        <v>15</v>
      </c>
      <c r="U31" s="10">
        <v>1</v>
      </c>
      <c r="V31" s="10">
        <v>0</v>
      </c>
      <c r="W31" s="10">
        <v>0</v>
      </c>
      <c r="X31" s="10">
        <v>0</v>
      </c>
      <c r="Y31" s="10">
        <v>1</v>
      </c>
      <c r="Z31" s="24">
        <v>2025</v>
      </c>
    </row>
    <row r="32" spans="1:26" s="1" customFormat="1" ht="31.5">
      <c r="A32" s="61">
        <v>6</v>
      </c>
      <c r="B32" s="61">
        <v>0</v>
      </c>
      <c r="C32" s="61">
        <v>1</v>
      </c>
      <c r="D32" s="61">
        <v>0</v>
      </c>
      <c r="E32" s="61">
        <v>5</v>
      </c>
      <c r="F32" s="61">
        <v>0</v>
      </c>
      <c r="G32" s="61">
        <v>2</v>
      </c>
      <c r="H32" s="61">
        <v>1</v>
      </c>
      <c r="I32" s="61">
        <v>0</v>
      </c>
      <c r="J32" s="61">
        <v>1</v>
      </c>
      <c r="K32" s="61">
        <v>0</v>
      </c>
      <c r="L32" s="61">
        <v>1</v>
      </c>
      <c r="M32" s="61">
        <v>2</v>
      </c>
      <c r="N32" s="61">
        <v>0</v>
      </c>
      <c r="O32" s="61">
        <v>0</v>
      </c>
      <c r="P32" s="61">
        <v>2</v>
      </c>
      <c r="Q32" s="61">
        <v>0</v>
      </c>
      <c r="R32" s="33" t="s">
        <v>26</v>
      </c>
      <c r="S32" s="63" t="s">
        <v>13</v>
      </c>
      <c r="T32" s="9">
        <v>2779.32</v>
      </c>
      <c r="U32" s="9">
        <v>0.592</v>
      </c>
      <c r="V32" s="9">
        <v>0</v>
      </c>
      <c r="W32" s="9">
        <v>0</v>
      </c>
      <c r="X32" s="9">
        <v>0</v>
      </c>
      <c r="Y32" s="9">
        <f>SUM(T32:X32)</f>
        <v>2779.9120000000003</v>
      </c>
      <c r="Z32" s="63">
        <v>2025</v>
      </c>
    </row>
    <row r="33" spans="1:26" s="1" customFormat="1" ht="31.5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21"/>
      <c r="R33" s="36" t="s">
        <v>27</v>
      </c>
      <c r="S33" s="63" t="s">
        <v>17</v>
      </c>
      <c r="T33" s="10">
        <v>2</v>
      </c>
      <c r="U33" s="17" t="s">
        <v>15</v>
      </c>
      <c r="V33" s="10">
        <v>0</v>
      </c>
      <c r="W33" s="10">
        <v>0</v>
      </c>
      <c r="X33" s="10">
        <v>0</v>
      </c>
      <c r="Y33" s="10">
        <v>2</v>
      </c>
      <c r="Z33" s="24">
        <v>2025</v>
      </c>
    </row>
    <row r="34" spans="1:26" s="1" customFormat="1" ht="25.5">
      <c r="A34" s="61">
        <v>6</v>
      </c>
      <c r="B34" s="61">
        <v>0</v>
      </c>
      <c r="C34" s="61">
        <v>1</v>
      </c>
      <c r="D34" s="61">
        <v>0</v>
      </c>
      <c r="E34" s="61">
        <v>5</v>
      </c>
      <c r="F34" s="61">
        <v>0</v>
      </c>
      <c r="G34" s="61">
        <v>2</v>
      </c>
      <c r="H34" s="61">
        <v>1</v>
      </c>
      <c r="I34" s="61">
        <v>0</v>
      </c>
      <c r="J34" s="61">
        <v>1</v>
      </c>
      <c r="K34" s="61">
        <v>0</v>
      </c>
      <c r="L34" s="61">
        <v>1</v>
      </c>
      <c r="M34" s="61">
        <v>2</v>
      </c>
      <c r="N34" s="61">
        <v>0</v>
      </c>
      <c r="O34" s="61">
        <v>0</v>
      </c>
      <c r="P34" s="61">
        <v>3</v>
      </c>
      <c r="Q34" s="61">
        <v>0</v>
      </c>
      <c r="R34" s="25" t="s">
        <v>94</v>
      </c>
      <c r="S34" s="63" t="s">
        <v>13</v>
      </c>
      <c r="T34" s="9">
        <v>2451.203</v>
      </c>
      <c r="U34" s="9">
        <v>325.094</v>
      </c>
      <c r="V34" s="9">
        <v>0</v>
      </c>
      <c r="W34" s="9">
        <v>0</v>
      </c>
      <c r="X34" s="9">
        <v>0</v>
      </c>
      <c r="Y34" s="9">
        <f>SUM(T34:X34)</f>
        <v>2776.297</v>
      </c>
      <c r="Z34" s="24">
        <v>2025</v>
      </c>
    </row>
    <row r="35" spans="1:26" s="1" customFormat="1" ht="15.75">
      <c r="A35" s="6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5" t="s">
        <v>28</v>
      </c>
      <c r="S35" s="63" t="s">
        <v>29</v>
      </c>
      <c r="T35" s="10">
        <v>1</v>
      </c>
      <c r="U35" s="10">
        <v>3</v>
      </c>
      <c r="V35" s="10">
        <v>0</v>
      </c>
      <c r="W35" s="10">
        <v>0</v>
      </c>
      <c r="X35" s="10">
        <v>0</v>
      </c>
      <c r="Y35" s="10">
        <v>1</v>
      </c>
      <c r="Z35" s="24">
        <v>2025</v>
      </c>
    </row>
    <row r="36" spans="1:26" s="1" customFormat="1" ht="31.5">
      <c r="A36" s="37">
        <v>6</v>
      </c>
      <c r="B36" s="37">
        <v>0</v>
      </c>
      <c r="C36" s="37">
        <v>1</v>
      </c>
      <c r="D36" s="37">
        <v>0</v>
      </c>
      <c r="E36" s="37">
        <v>5</v>
      </c>
      <c r="F36" s="37">
        <v>0</v>
      </c>
      <c r="G36" s="37">
        <v>2</v>
      </c>
      <c r="H36" s="37">
        <v>1</v>
      </c>
      <c r="I36" s="37">
        <v>0</v>
      </c>
      <c r="J36" s="37">
        <v>1</v>
      </c>
      <c r="K36" s="37">
        <v>0</v>
      </c>
      <c r="L36" s="37">
        <v>1</v>
      </c>
      <c r="M36" s="37" t="s">
        <v>33</v>
      </c>
      <c r="N36" s="37">
        <v>0</v>
      </c>
      <c r="O36" s="37">
        <v>1</v>
      </c>
      <c r="P36" s="37">
        <v>0</v>
      </c>
      <c r="Q36" s="61">
        <v>0</v>
      </c>
      <c r="R36" s="25" t="s">
        <v>66</v>
      </c>
      <c r="S36" s="63" t="s">
        <v>13</v>
      </c>
      <c r="T36" s="9">
        <v>0</v>
      </c>
      <c r="U36" s="16">
        <v>3127.8</v>
      </c>
      <c r="V36" s="9">
        <v>5590.714</v>
      </c>
      <c r="W36" s="9">
        <v>7735.33</v>
      </c>
      <c r="X36" s="9">
        <v>0</v>
      </c>
      <c r="Y36" s="9">
        <f>SUM(T36:X36)</f>
        <v>16453.843999999997</v>
      </c>
      <c r="Z36" s="24">
        <v>2025</v>
      </c>
    </row>
    <row r="37" spans="1:26" s="1" customFormat="1" ht="15.7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25" t="s">
        <v>28</v>
      </c>
      <c r="S37" s="63"/>
      <c r="T37" s="10">
        <v>0</v>
      </c>
      <c r="U37" s="10">
        <v>3</v>
      </c>
      <c r="V37" s="10">
        <v>0</v>
      </c>
      <c r="W37" s="10">
        <v>0</v>
      </c>
      <c r="X37" s="10">
        <v>0</v>
      </c>
      <c r="Y37" s="10">
        <v>1</v>
      </c>
      <c r="Z37" s="24">
        <v>2025</v>
      </c>
    </row>
    <row r="38" spans="1:26" s="1" customFormat="1" ht="23.25" customHeight="1">
      <c r="A38" s="37">
        <v>6</v>
      </c>
      <c r="B38" s="37">
        <v>0</v>
      </c>
      <c r="C38" s="37">
        <v>1</v>
      </c>
      <c r="D38" s="37">
        <v>0</v>
      </c>
      <c r="E38" s="37">
        <v>5</v>
      </c>
      <c r="F38" s="37">
        <v>0</v>
      </c>
      <c r="G38" s="37">
        <v>2</v>
      </c>
      <c r="H38" s="37">
        <v>1</v>
      </c>
      <c r="I38" s="37">
        <v>0</v>
      </c>
      <c r="J38" s="37">
        <v>1</v>
      </c>
      <c r="K38" s="37">
        <v>0</v>
      </c>
      <c r="L38" s="37">
        <v>1</v>
      </c>
      <c r="M38" s="37">
        <v>1</v>
      </c>
      <c r="N38" s="37">
        <v>0</v>
      </c>
      <c r="O38" s="37">
        <v>1</v>
      </c>
      <c r="P38" s="37">
        <v>0</v>
      </c>
      <c r="Q38" s="61">
        <v>0</v>
      </c>
      <c r="R38" s="25" t="s">
        <v>54</v>
      </c>
      <c r="S38" s="63" t="s">
        <v>13</v>
      </c>
      <c r="T38" s="9">
        <v>0</v>
      </c>
      <c r="U38" s="9">
        <v>28150</v>
      </c>
      <c r="V38" s="9">
        <v>0</v>
      </c>
      <c r="W38" s="9">
        <v>0</v>
      </c>
      <c r="X38" s="9">
        <v>0</v>
      </c>
      <c r="Y38" s="9">
        <f>SUM(T38:X38)</f>
        <v>28150</v>
      </c>
      <c r="Z38" s="63">
        <v>2025</v>
      </c>
    </row>
    <row r="39" spans="1:26" s="1" customFormat="1" ht="15.75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21"/>
      <c r="R39" s="25" t="s">
        <v>28</v>
      </c>
      <c r="S39" s="63" t="s">
        <v>17</v>
      </c>
      <c r="T39" s="10">
        <v>0</v>
      </c>
      <c r="U39" s="10">
        <v>3</v>
      </c>
      <c r="V39" s="10">
        <v>0</v>
      </c>
      <c r="W39" s="10">
        <v>0</v>
      </c>
      <c r="X39" s="10">
        <v>0</v>
      </c>
      <c r="Y39" s="10">
        <v>1</v>
      </c>
      <c r="Z39" s="63">
        <v>2025</v>
      </c>
    </row>
    <row r="40" spans="1:26" s="1" customFormat="1" ht="15.75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21"/>
      <c r="R40" s="25" t="s">
        <v>55</v>
      </c>
      <c r="S40" s="63" t="s">
        <v>22</v>
      </c>
      <c r="T40" s="10">
        <v>0</v>
      </c>
      <c r="U40" s="10">
        <v>100</v>
      </c>
      <c r="V40" s="10">
        <v>0</v>
      </c>
      <c r="W40" s="10">
        <v>0</v>
      </c>
      <c r="X40" s="10">
        <v>0</v>
      </c>
      <c r="Y40" s="10">
        <v>100</v>
      </c>
      <c r="Z40" s="63">
        <v>2025</v>
      </c>
    </row>
    <row r="41" spans="1:26" s="1" customFormat="1" ht="31.5">
      <c r="A41" s="37">
        <v>6</v>
      </c>
      <c r="B41" s="37">
        <v>0</v>
      </c>
      <c r="C41" s="37">
        <v>1</v>
      </c>
      <c r="D41" s="37">
        <v>0</v>
      </c>
      <c r="E41" s="37">
        <v>5</v>
      </c>
      <c r="F41" s="37">
        <v>0</v>
      </c>
      <c r="G41" s="37">
        <v>2</v>
      </c>
      <c r="H41" s="37">
        <v>1</v>
      </c>
      <c r="I41" s="37">
        <v>0</v>
      </c>
      <c r="J41" s="37">
        <v>1</v>
      </c>
      <c r="K41" s="37">
        <v>0</v>
      </c>
      <c r="L41" s="37">
        <v>1</v>
      </c>
      <c r="M41" s="37">
        <v>1</v>
      </c>
      <c r="N41" s="37">
        <v>0</v>
      </c>
      <c r="O41" s="37">
        <v>7</v>
      </c>
      <c r="P41" s="37">
        <v>0</v>
      </c>
      <c r="Q41" s="61">
        <v>0</v>
      </c>
      <c r="R41" s="25" t="s">
        <v>30</v>
      </c>
      <c r="S41" s="63" t="s">
        <v>13</v>
      </c>
      <c r="T41" s="9">
        <v>671.28</v>
      </c>
      <c r="U41" s="9">
        <v>0</v>
      </c>
      <c r="V41" s="9">
        <v>0</v>
      </c>
      <c r="W41" s="9">
        <v>0</v>
      </c>
      <c r="X41" s="9">
        <v>0</v>
      </c>
      <c r="Y41" s="9">
        <f>SUM(T41:X41)</f>
        <v>671.28</v>
      </c>
      <c r="Z41" s="24">
        <v>2025</v>
      </c>
    </row>
    <row r="42" spans="1:26" s="1" customFormat="1" ht="15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8"/>
      <c r="R42" s="25" t="s">
        <v>31</v>
      </c>
      <c r="S42" s="63" t="s">
        <v>32</v>
      </c>
      <c r="T42" s="10">
        <v>1</v>
      </c>
      <c r="U42" s="10">
        <v>0</v>
      </c>
      <c r="V42" s="10">
        <v>0</v>
      </c>
      <c r="W42" s="10">
        <v>0</v>
      </c>
      <c r="X42" s="10">
        <v>0</v>
      </c>
      <c r="Y42" s="10">
        <v>1</v>
      </c>
      <c r="Z42" s="24">
        <v>2025</v>
      </c>
    </row>
    <row r="43" spans="1:26" s="1" customFormat="1" ht="31.5">
      <c r="A43" s="37">
        <v>6</v>
      </c>
      <c r="B43" s="37">
        <v>0</v>
      </c>
      <c r="C43" s="37">
        <v>1</v>
      </c>
      <c r="D43" s="37">
        <v>0</v>
      </c>
      <c r="E43" s="37">
        <v>5</v>
      </c>
      <c r="F43" s="37">
        <v>0</v>
      </c>
      <c r="G43" s="37">
        <v>2</v>
      </c>
      <c r="H43" s="37">
        <v>1</v>
      </c>
      <c r="I43" s="37">
        <v>0</v>
      </c>
      <c r="J43" s="37">
        <v>1</v>
      </c>
      <c r="K43" s="37">
        <v>0</v>
      </c>
      <c r="L43" s="37">
        <v>1</v>
      </c>
      <c r="M43" s="37" t="s">
        <v>33</v>
      </c>
      <c r="N43" s="37">
        <v>0</v>
      </c>
      <c r="O43" s="37">
        <v>7</v>
      </c>
      <c r="P43" s="37">
        <v>0</v>
      </c>
      <c r="Q43" s="61">
        <v>0</v>
      </c>
      <c r="R43" s="25" t="s">
        <v>34</v>
      </c>
      <c r="S43" s="63" t="s">
        <v>13</v>
      </c>
      <c r="T43" s="9">
        <v>167.82</v>
      </c>
      <c r="U43" s="9">
        <v>0</v>
      </c>
      <c r="V43" s="9">
        <v>0</v>
      </c>
      <c r="W43" s="9">
        <v>0</v>
      </c>
      <c r="X43" s="9">
        <v>0</v>
      </c>
      <c r="Y43" s="9">
        <f>SUM(T43:X43)</f>
        <v>167.82</v>
      </c>
      <c r="Z43" s="24">
        <v>2025</v>
      </c>
    </row>
    <row r="44" spans="1:26" s="1" customFormat="1" ht="15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8"/>
      <c r="R44" s="25" t="s">
        <v>31</v>
      </c>
      <c r="S44" s="63" t="s">
        <v>32</v>
      </c>
      <c r="T44" s="10">
        <v>1</v>
      </c>
      <c r="U44" s="10">
        <v>0</v>
      </c>
      <c r="V44" s="10">
        <v>0</v>
      </c>
      <c r="W44" s="10">
        <v>0</v>
      </c>
      <c r="X44" s="10">
        <v>0</v>
      </c>
      <c r="Y44" s="10">
        <v>1</v>
      </c>
      <c r="Z44" s="24">
        <v>2025</v>
      </c>
    </row>
    <row r="45" spans="1:26" s="1" customFormat="1" ht="31.5">
      <c r="A45" s="61">
        <v>6</v>
      </c>
      <c r="B45" s="61">
        <v>0</v>
      </c>
      <c r="C45" s="61">
        <v>1</v>
      </c>
      <c r="D45" s="61">
        <v>0</v>
      </c>
      <c r="E45" s="61">
        <v>5</v>
      </c>
      <c r="F45" s="61">
        <v>0</v>
      </c>
      <c r="G45" s="61">
        <v>2</v>
      </c>
      <c r="H45" s="61">
        <v>1</v>
      </c>
      <c r="I45" s="61">
        <v>0</v>
      </c>
      <c r="J45" s="61">
        <v>1</v>
      </c>
      <c r="K45" s="61">
        <v>0</v>
      </c>
      <c r="L45" s="61">
        <v>1</v>
      </c>
      <c r="M45" s="61">
        <v>2</v>
      </c>
      <c r="N45" s="61">
        <v>0</v>
      </c>
      <c r="O45" s="61">
        <v>1</v>
      </c>
      <c r="P45" s="61">
        <v>0</v>
      </c>
      <c r="Q45" s="61">
        <v>0</v>
      </c>
      <c r="R45" s="25" t="s">
        <v>99</v>
      </c>
      <c r="S45" s="63" t="s">
        <v>87</v>
      </c>
      <c r="T45" s="9">
        <v>0</v>
      </c>
      <c r="U45" s="39">
        <v>1</v>
      </c>
      <c r="V45" s="9">
        <v>0</v>
      </c>
      <c r="W45" s="9">
        <v>0</v>
      </c>
      <c r="X45" s="9">
        <v>0</v>
      </c>
      <c r="Y45" s="40">
        <v>1</v>
      </c>
      <c r="Z45" s="24">
        <v>2025</v>
      </c>
    </row>
    <row r="46" spans="1:26" s="1" customFormat="1" ht="15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  <c r="R46" s="25" t="s">
        <v>35</v>
      </c>
      <c r="S46" s="63" t="s">
        <v>36</v>
      </c>
      <c r="T46" s="40">
        <v>0</v>
      </c>
      <c r="U46" s="10">
        <v>1</v>
      </c>
      <c r="V46" s="10">
        <v>0</v>
      </c>
      <c r="W46" s="10">
        <v>0</v>
      </c>
      <c r="X46" s="10">
        <v>0</v>
      </c>
      <c r="Y46" s="10">
        <v>1</v>
      </c>
      <c r="Z46" s="24">
        <v>2025</v>
      </c>
    </row>
    <row r="47" spans="1:26" s="1" customFormat="1" ht="31.5">
      <c r="A47" s="61">
        <v>6</v>
      </c>
      <c r="B47" s="61">
        <v>0</v>
      </c>
      <c r="C47" s="61">
        <v>1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25" t="s">
        <v>77</v>
      </c>
      <c r="S47" s="63" t="s">
        <v>13</v>
      </c>
      <c r="T47" s="9">
        <f>SUM(T49,T51,T58,T60,T64,T69)</f>
        <v>71895.769</v>
      </c>
      <c r="U47" s="14">
        <f>SUM(U49,U53,U55,U58,U60,U62,U66,U69,U71,U73,U77,U79,U81,U83)</f>
        <v>126428.41200000001</v>
      </c>
      <c r="V47" s="14">
        <f>SUM(V49,V51,V53,V55,V58,V60,V62,V64,V66,V69,V71,V73,V77,V79,V81,V83)</f>
        <v>22961.968</v>
      </c>
      <c r="W47" s="14">
        <f>SUM(W49,W51,W53,W55,W58,W60,W62,W64,W66,W69,W71,W73,W77,W79,W81,W83)</f>
        <v>4450.1</v>
      </c>
      <c r="X47" s="14">
        <f>SUM(X49,X51,X53,X55,X58,X60,X62,X64,X66,X69,X71,X73,X77,X79,X81,X83)</f>
        <v>4450.1</v>
      </c>
      <c r="Y47" s="14">
        <f>SUM(T47:X47)</f>
        <v>230186.34900000002</v>
      </c>
      <c r="Z47" s="24">
        <v>2025</v>
      </c>
    </row>
    <row r="48" spans="1:26" s="1" customFormat="1" ht="47.25">
      <c r="A48" s="6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5" t="s">
        <v>67</v>
      </c>
      <c r="S48" s="63" t="s">
        <v>87</v>
      </c>
      <c r="T48" s="10">
        <v>1</v>
      </c>
      <c r="U48" s="10">
        <v>1</v>
      </c>
      <c r="V48" s="10">
        <v>1</v>
      </c>
      <c r="W48" s="10">
        <v>1</v>
      </c>
      <c r="X48" s="10">
        <v>1</v>
      </c>
      <c r="Y48" s="10">
        <v>1</v>
      </c>
      <c r="Z48" s="24">
        <v>2025</v>
      </c>
    </row>
    <row r="49" spans="1:26" s="1" customFormat="1" ht="31.5">
      <c r="A49" s="61">
        <v>6</v>
      </c>
      <c r="B49" s="61">
        <v>0</v>
      </c>
      <c r="C49" s="61">
        <v>1</v>
      </c>
      <c r="D49" s="61">
        <v>0</v>
      </c>
      <c r="E49" s="61">
        <v>5</v>
      </c>
      <c r="F49" s="61">
        <v>0</v>
      </c>
      <c r="G49" s="61">
        <v>2</v>
      </c>
      <c r="H49" s="61">
        <v>1</v>
      </c>
      <c r="I49" s="61">
        <v>0</v>
      </c>
      <c r="J49" s="61">
        <v>1</v>
      </c>
      <c r="K49" s="61">
        <v>0</v>
      </c>
      <c r="L49" s="61">
        <v>2</v>
      </c>
      <c r="M49" s="61">
        <v>2</v>
      </c>
      <c r="N49" s="61">
        <v>0</v>
      </c>
      <c r="O49" s="61">
        <v>0</v>
      </c>
      <c r="P49" s="61">
        <v>1</v>
      </c>
      <c r="Q49" s="61">
        <v>0</v>
      </c>
      <c r="R49" s="25" t="s">
        <v>81</v>
      </c>
      <c r="S49" s="63" t="s">
        <v>13</v>
      </c>
      <c r="T49" s="9">
        <v>44843.046</v>
      </c>
      <c r="U49" s="15">
        <v>25609.481</v>
      </c>
      <c r="V49" s="9">
        <v>17193.434</v>
      </c>
      <c r="W49" s="9">
        <v>0</v>
      </c>
      <c r="X49" s="9">
        <v>0</v>
      </c>
      <c r="Y49" s="9">
        <f>SUM(T49:X49)</f>
        <v>87645.96100000001</v>
      </c>
      <c r="Z49" s="24">
        <v>2025</v>
      </c>
    </row>
    <row r="50" spans="1:26" s="1" customFormat="1" ht="31.5">
      <c r="A50" s="61"/>
      <c r="B50" s="61"/>
      <c r="C50" s="61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25" t="s">
        <v>68</v>
      </c>
      <c r="S50" s="63" t="s">
        <v>87</v>
      </c>
      <c r="T50" s="10">
        <v>1</v>
      </c>
      <c r="U50" s="10">
        <v>1</v>
      </c>
      <c r="V50" s="10">
        <v>1</v>
      </c>
      <c r="W50" s="10">
        <v>1</v>
      </c>
      <c r="X50" s="10">
        <v>1</v>
      </c>
      <c r="Y50" s="10">
        <v>1</v>
      </c>
      <c r="Z50" s="24">
        <v>2025</v>
      </c>
    </row>
    <row r="51" spans="1:26" s="1" customFormat="1" ht="31.5">
      <c r="A51" s="34">
        <v>6</v>
      </c>
      <c r="B51" s="34">
        <v>0</v>
      </c>
      <c r="C51" s="34">
        <v>1</v>
      </c>
      <c r="D51" s="34">
        <v>0</v>
      </c>
      <c r="E51" s="34">
        <v>5</v>
      </c>
      <c r="F51" s="34">
        <v>0</v>
      </c>
      <c r="G51" s="34">
        <v>2</v>
      </c>
      <c r="H51" s="34">
        <v>1</v>
      </c>
      <c r="I51" s="34">
        <v>0</v>
      </c>
      <c r="J51" s="34">
        <v>1</v>
      </c>
      <c r="K51" s="34">
        <v>0</v>
      </c>
      <c r="L51" s="34">
        <v>2</v>
      </c>
      <c r="M51" s="34">
        <v>2</v>
      </c>
      <c r="N51" s="34">
        <v>0</v>
      </c>
      <c r="O51" s="34">
        <v>0</v>
      </c>
      <c r="P51" s="34">
        <v>2</v>
      </c>
      <c r="Q51" s="61">
        <v>0</v>
      </c>
      <c r="R51" s="25" t="s">
        <v>69</v>
      </c>
      <c r="S51" s="63" t="s">
        <v>13</v>
      </c>
      <c r="T51" s="9">
        <v>10600.894</v>
      </c>
      <c r="U51" s="9">
        <v>0</v>
      </c>
      <c r="V51" s="9">
        <v>0</v>
      </c>
      <c r="W51" s="9">
        <v>0</v>
      </c>
      <c r="X51" s="9">
        <v>0</v>
      </c>
      <c r="Y51" s="9">
        <f>SUM(T51:X51)</f>
        <v>10600.894</v>
      </c>
      <c r="Z51" s="24">
        <v>2025</v>
      </c>
    </row>
    <row r="52" spans="1:26" s="1" customFormat="1" ht="15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41"/>
      <c r="R52" s="25" t="s">
        <v>37</v>
      </c>
      <c r="S52" s="63" t="s">
        <v>17</v>
      </c>
      <c r="T52" s="10">
        <v>12</v>
      </c>
      <c r="U52" s="10">
        <v>0</v>
      </c>
      <c r="V52" s="10">
        <v>0</v>
      </c>
      <c r="W52" s="10">
        <v>0</v>
      </c>
      <c r="X52" s="10">
        <v>0</v>
      </c>
      <c r="Y52" s="10">
        <v>12</v>
      </c>
      <c r="Z52" s="24">
        <v>2025</v>
      </c>
    </row>
    <row r="53" spans="1:26" s="1" customFormat="1" ht="63">
      <c r="A53" s="34">
        <v>6</v>
      </c>
      <c r="B53" s="34">
        <v>0</v>
      </c>
      <c r="C53" s="34">
        <v>1</v>
      </c>
      <c r="D53" s="34">
        <v>0</v>
      </c>
      <c r="E53" s="34">
        <v>5</v>
      </c>
      <c r="F53" s="34">
        <v>0</v>
      </c>
      <c r="G53" s="34">
        <v>2</v>
      </c>
      <c r="H53" s="34">
        <v>1</v>
      </c>
      <c r="I53" s="34">
        <v>0</v>
      </c>
      <c r="J53" s="34">
        <v>1</v>
      </c>
      <c r="K53" s="34">
        <v>0</v>
      </c>
      <c r="L53" s="34">
        <v>2</v>
      </c>
      <c r="M53" s="34">
        <v>2</v>
      </c>
      <c r="N53" s="34">
        <v>0</v>
      </c>
      <c r="O53" s="34">
        <v>0</v>
      </c>
      <c r="P53" s="34">
        <v>3</v>
      </c>
      <c r="Q53" s="61">
        <v>0</v>
      </c>
      <c r="R53" s="25" t="s">
        <v>80</v>
      </c>
      <c r="S53" s="63" t="s">
        <v>13</v>
      </c>
      <c r="T53" s="9">
        <v>0</v>
      </c>
      <c r="U53" s="9">
        <v>292.343</v>
      </c>
      <c r="V53" s="9">
        <v>0</v>
      </c>
      <c r="W53" s="9">
        <v>0</v>
      </c>
      <c r="X53" s="9">
        <v>0</v>
      </c>
      <c r="Y53" s="9">
        <f>SUM(T53:X53)</f>
        <v>292.343</v>
      </c>
      <c r="Z53" s="24">
        <v>2025</v>
      </c>
    </row>
    <row r="54" spans="1:26" s="1" customFormat="1" ht="15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61"/>
      <c r="R54" s="25" t="s">
        <v>31</v>
      </c>
      <c r="S54" s="63" t="s">
        <v>17</v>
      </c>
      <c r="T54" s="10">
        <v>0</v>
      </c>
      <c r="U54" s="10">
        <v>1</v>
      </c>
      <c r="V54" s="10">
        <v>0</v>
      </c>
      <c r="W54" s="10">
        <v>0</v>
      </c>
      <c r="X54" s="10">
        <v>0</v>
      </c>
      <c r="Y54" s="10">
        <v>1</v>
      </c>
      <c r="Z54" s="24">
        <v>2025</v>
      </c>
    </row>
    <row r="55" spans="1:26" s="1" customFormat="1" ht="31.5">
      <c r="A55" s="34">
        <v>6</v>
      </c>
      <c r="B55" s="34">
        <v>0</v>
      </c>
      <c r="C55" s="34">
        <v>1</v>
      </c>
      <c r="D55" s="34">
        <v>0</v>
      </c>
      <c r="E55" s="34">
        <v>5</v>
      </c>
      <c r="F55" s="34">
        <v>0</v>
      </c>
      <c r="G55" s="34">
        <v>2</v>
      </c>
      <c r="H55" s="34">
        <v>1</v>
      </c>
      <c r="I55" s="34">
        <v>0</v>
      </c>
      <c r="J55" s="34">
        <v>1</v>
      </c>
      <c r="K55" s="34">
        <v>0</v>
      </c>
      <c r="L55" s="34">
        <v>2</v>
      </c>
      <c r="M55" s="34">
        <v>1</v>
      </c>
      <c r="N55" s="34">
        <v>0</v>
      </c>
      <c r="O55" s="34">
        <v>1</v>
      </c>
      <c r="P55" s="34">
        <v>1</v>
      </c>
      <c r="Q55" s="34">
        <v>0</v>
      </c>
      <c r="R55" s="33" t="s">
        <v>38</v>
      </c>
      <c r="S55" s="63" t="s">
        <v>13</v>
      </c>
      <c r="T55" s="9">
        <v>0</v>
      </c>
      <c r="U55" s="14">
        <v>46471.2</v>
      </c>
      <c r="V55" s="9">
        <v>0</v>
      </c>
      <c r="W55" s="9">
        <v>0</v>
      </c>
      <c r="X55" s="9">
        <v>0</v>
      </c>
      <c r="Y55" s="9">
        <v>46471.2</v>
      </c>
      <c r="Z55" s="24">
        <v>2025</v>
      </c>
    </row>
    <row r="56" spans="1:26" s="1" customFormat="1" ht="15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3" t="s">
        <v>31</v>
      </c>
      <c r="S56" s="63" t="s">
        <v>17</v>
      </c>
      <c r="T56" s="10">
        <v>0</v>
      </c>
      <c r="U56" s="10">
        <v>1</v>
      </c>
      <c r="V56" s="10">
        <v>0</v>
      </c>
      <c r="W56" s="10">
        <v>0</v>
      </c>
      <c r="X56" s="10">
        <v>0</v>
      </c>
      <c r="Y56" s="10">
        <v>1</v>
      </c>
      <c r="Z56" s="24"/>
    </row>
    <row r="57" spans="1:26" s="1" customFormat="1" ht="31.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3" t="s">
        <v>39</v>
      </c>
      <c r="S57" s="63" t="s">
        <v>87</v>
      </c>
      <c r="T57" s="10">
        <v>0</v>
      </c>
      <c r="U57" s="10">
        <v>0</v>
      </c>
      <c r="V57" s="10">
        <v>0</v>
      </c>
      <c r="W57" s="10">
        <v>0</v>
      </c>
      <c r="X57" s="10">
        <v>1</v>
      </c>
      <c r="Y57" s="10">
        <v>1</v>
      </c>
      <c r="Z57" s="24">
        <v>2025</v>
      </c>
    </row>
    <row r="58" spans="1:26" s="1" customFormat="1" ht="30.75" customHeight="1">
      <c r="A58" s="34">
        <v>6</v>
      </c>
      <c r="B58" s="34">
        <v>0</v>
      </c>
      <c r="C58" s="34">
        <v>1</v>
      </c>
      <c r="D58" s="34">
        <v>0</v>
      </c>
      <c r="E58" s="34">
        <v>5</v>
      </c>
      <c r="F58" s="34">
        <v>0</v>
      </c>
      <c r="G58" s="34">
        <v>2</v>
      </c>
      <c r="H58" s="34">
        <v>1</v>
      </c>
      <c r="I58" s="34">
        <v>0</v>
      </c>
      <c r="J58" s="34">
        <v>1</v>
      </c>
      <c r="K58" s="34">
        <v>0</v>
      </c>
      <c r="L58" s="34">
        <v>2</v>
      </c>
      <c r="M58" s="34">
        <v>2</v>
      </c>
      <c r="N58" s="34">
        <v>0</v>
      </c>
      <c r="O58" s="34">
        <v>0</v>
      </c>
      <c r="P58" s="34">
        <v>6</v>
      </c>
      <c r="Q58" s="61">
        <v>0</v>
      </c>
      <c r="R58" s="25" t="s">
        <v>70</v>
      </c>
      <c r="S58" s="63" t="s">
        <v>13</v>
      </c>
      <c r="T58" s="9">
        <v>881.286</v>
      </c>
      <c r="U58" s="9" t="s">
        <v>15</v>
      </c>
      <c r="V58" s="9">
        <v>0</v>
      </c>
      <c r="W58" s="9">
        <v>0</v>
      </c>
      <c r="X58" s="9">
        <v>0</v>
      </c>
      <c r="Y58" s="9">
        <f>SUM(T58:X58)</f>
        <v>881.286</v>
      </c>
      <c r="Z58" s="24">
        <v>2025</v>
      </c>
    </row>
    <row r="59" spans="1:26" s="1" customFormat="1" ht="15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8"/>
      <c r="R59" s="25" t="s">
        <v>31</v>
      </c>
      <c r="S59" s="63" t="s">
        <v>32</v>
      </c>
      <c r="T59" s="10">
        <v>1</v>
      </c>
      <c r="U59" s="10" t="s">
        <v>15</v>
      </c>
      <c r="V59" s="10">
        <v>0</v>
      </c>
      <c r="W59" s="10">
        <v>0</v>
      </c>
      <c r="X59" s="10">
        <v>0</v>
      </c>
      <c r="Y59" s="10">
        <v>1</v>
      </c>
      <c r="Z59" s="24">
        <v>2025</v>
      </c>
    </row>
    <row r="60" spans="1:26" s="1" customFormat="1" ht="31.5">
      <c r="A60" s="37">
        <v>6</v>
      </c>
      <c r="B60" s="37">
        <v>0</v>
      </c>
      <c r="C60" s="37">
        <v>1</v>
      </c>
      <c r="D60" s="37">
        <v>0</v>
      </c>
      <c r="E60" s="37">
        <v>5</v>
      </c>
      <c r="F60" s="37">
        <v>0</v>
      </c>
      <c r="G60" s="37">
        <v>2</v>
      </c>
      <c r="H60" s="37">
        <v>1</v>
      </c>
      <c r="I60" s="37">
        <v>0</v>
      </c>
      <c r="J60" s="37">
        <v>1</v>
      </c>
      <c r="K60" s="37">
        <v>0</v>
      </c>
      <c r="L60" s="37">
        <v>2</v>
      </c>
      <c r="M60" s="37">
        <v>2</v>
      </c>
      <c r="N60" s="37">
        <v>0</v>
      </c>
      <c r="O60" s="37">
        <v>0</v>
      </c>
      <c r="P60" s="37">
        <v>7</v>
      </c>
      <c r="Q60" s="61">
        <v>0</v>
      </c>
      <c r="R60" s="25" t="s">
        <v>71</v>
      </c>
      <c r="S60" s="63" t="s">
        <v>13</v>
      </c>
      <c r="T60" s="9">
        <v>12000.894</v>
      </c>
      <c r="U60" s="9">
        <v>2070.887</v>
      </c>
      <c r="V60" s="9">
        <v>0</v>
      </c>
      <c r="W60" s="9">
        <v>0</v>
      </c>
      <c r="X60" s="9">
        <v>0</v>
      </c>
      <c r="Y60" s="9">
        <f>SUM(T60:X60)</f>
        <v>14071.781</v>
      </c>
      <c r="Z60" s="24">
        <v>2025</v>
      </c>
    </row>
    <row r="61" spans="1:26" s="1" customFormat="1" ht="15.7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8"/>
      <c r="R61" s="25" t="s">
        <v>31</v>
      </c>
      <c r="S61" s="63" t="s">
        <v>32</v>
      </c>
      <c r="T61" s="10">
        <v>0</v>
      </c>
      <c r="U61" s="10">
        <v>1</v>
      </c>
      <c r="V61" s="10">
        <v>0</v>
      </c>
      <c r="W61" s="10">
        <v>0</v>
      </c>
      <c r="X61" s="10">
        <v>0</v>
      </c>
      <c r="Y61" s="10">
        <v>1</v>
      </c>
      <c r="Z61" s="24">
        <v>2025</v>
      </c>
    </row>
    <row r="62" spans="1:26" s="1" customFormat="1" ht="31.5">
      <c r="A62" s="37">
        <v>6</v>
      </c>
      <c r="B62" s="37">
        <v>0</v>
      </c>
      <c r="C62" s="37">
        <v>1</v>
      </c>
      <c r="D62" s="37">
        <v>0</v>
      </c>
      <c r="E62" s="37">
        <v>5</v>
      </c>
      <c r="F62" s="37">
        <v>0</v>
      </c>
      <c r="G62" s="37">
        <v>2</v>
      </c>
      <c r="H62" s="37">
        <v>1</v>
      </c>
      <c r="I62" s="37">
        <v>0</v>
      </c>
      <c r="J62" s="37">
        <v>1</v>
      </c>
      <c r="K62" s="37">
        <v>0</v>
      </c>
      <c r="L62" s="37">
        <v>2</v>
      </c>
      <c r="M62" s="37" t="s">
        <v>33</v>
      </c>
      <c r="N62" s="37">
        <v>0</v>
      </c>
      <c r="O62" s="37">
        <v>1</v>
      </c>
      <c r="P62" s="37">
        <v>1</v>
      </c>
      <c r="Q62" s="61">
        <v>0</v>
      </c>
      <c r="R62" s="25" t="s">
        <v>40</v>
      </c>
      <c r="S62" s="63" t="s">
        <v>13</v>
      </c>
      <c r="T62" s="9">
        <v>0</v>
      </c>
      <c r="U62" s="9">
        <v>11617.8</v>
      </c>
      <c r="V62" s="42" t="s">
        <v>15</v>
      </c>
      <c r="W62" s="42" t="s">
        <v>15</v>
      </c>
      <c r="X62" s="9">
        <v>0</v>
      </c>
      <c r="Y62" s="9">
        <f>SUM(T62:X62)</f>
        <v>11617.8</v>
      </c>
      <c r="Z62" s="24">
        <v>2024</v>
      </c>
    </row>
    <row r="63" spans="1:26" s="1" customFormat="1" ht="15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8"/>
      <c r="R63" s="25" t="s">
        <v>31</v>
      </c>
      <c r="S63" s="63" t="s">
        <v>32</v>
      </c>
      <c r="T63" s="10">
        <v>0</v>
      </c>
      <c r="U63" s="10">
        <v>1</v>
      </c>
      <c r="V63" s="10">
        <v>0</v>
      </c>
      <c r="W63" s="10">
        <v>0</v>
      </c>
      <c r="X63" s="10">
        <v>0</v>
      </c>
      <c r="Y63" s="10">
        <v>1</v>
      </c>
      <c r="Z63" s="24">
        <v>2025</v>
      </c>
    </row>
    <row r="64" spans="1:26" s="1" customFormat="1" ht="31.5">
      <c r="A64" s="37">
        <v>6</v>
      </c>
      <c r="B64" s="37">
        <v>0</v>
      </c>
      <c r="C64" s="37">
        <v>1</v>
      </c>
      <c r="D64" s="37">
        <v>0</v>
      </c>
      <c r="E64" s="37">
        <v>5</v>
      </c>
      <c r="F64" s="37">
        <v>0</v>
      </c>
      <c r="G64" s="37">
        <v>2</v>
      </c>
      <c r="H64" s="37">
        <v>1</v>
      </c>
      <c r="I64" s="37">
        <v>0</v>
      </c>
      <c r="J64" s="37">
        <v>1</v>
      </c>
      <c r="K64" s="37">
        <v>0</v>
      </c>
      <c r="L64" s="37">
        <v>2</v>
      </c>
      <c r="M64" s="37">
        <v>2</v>
      </c>
      <c r="N64" s="37">
        <v>0</v>
      </c>
      <c r="O64" s="37">
        <v>0</v>
      </c>
      <c r="P64" s="37">
        <v>9</v>
      </c>
      <c r="Q64" s="61">
        <v>0</v>
      </c>
      <c r="R64" s="25" t="s">
        <v>41</v>
      </c>
      <c r="S64" s="63" t="s">
        <v>13</v>
      </c>
      <c r="T64" s="9">
        <v>2477.024</v>
      </c>
      <c r="U64" s="9">
        <v>0</v>
      </c>
      <c r="V64" s="9">
        <v>0</v>
      </c>
      <c r="W64" s="9">
        <v>0</v>
      </c>
      <c r="X64" s="9">
        <v>0</v>
      </c>
      <c r="Y64" s="9">
        <f>SUM(T64:X64)</f>
        <v>2477.024</v>
      </c>
      <c r="Z64" s="24">
        <v>2025</v>
      </c>
    </row>
    <row r="65" spans="1:26" s="1" customFormat="1" ht="15.7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8"/>
      <c r="R65" s="25" t="s">
        <v>42</v>
      </c>
      <c r="S65" s="63" t="s">
        <v>32</v>
      </c>
      <c r="T65" s="10">
        <v>1</v>
      </c>
      <c r="U65" s="10">
        <v>0</v>
      </c>
      <c r="V65" s="10">
        <v>0</v>
      </c>
      <c r="W65" s="10">
        <v>0</v>
      </c>
      <c r="X65" s="10">
        <v>0</v>
      </c>
      <c r="Y65" s="10">
        <v>1</v>
      </c>
      <c r="Z65" s="24">
        <v>2025</v>
      </c>
    </row>
    <row r="66" spans="1:26" ht="31.5">
      <c r="A66" s="37">
        <v>6</v>
      </c>
      <c r="B66" s="37">
        <v>0</v>
      </c>
      <c r="C66" s="37">
        <v>1</v>
      </c>
      <c r="D66" s="37">
        <v>0</v>
      </c>
      <c r="E66" s="37">
        <v>5</v>
      </c>
      <c r="F66" s="37">
        <v>0</v>
      </c>
      <c r="G66" s="37">
        <v>2</v>
      </c>
      <c r="H66" s="37">
        <v>1</v>
      </c>
      <c r="I66" s="37">
        <v>0</v>
      </c>
      <c r="J66" s="37">
        <v>1</v>
      </c>
      <c r="K66" s="37">
        <v>0</v>
      </c>
      <c r="L66" s="37">
        <v>2</v>
      </c>
      <c r="M66" s="37">
        <v>2</v>
      </c>
      <c r="N66" s="37">
        <v>0</v>
      </c>
      <c r="O66" s="37">
        <v>1</v>
      </c>
      <c r="P66" s="37">
        <v>0</v>
      </c>
      <c r="Q66" s="61">
        <v>0</v>
      </c>
      <c r="R66" s="25" t="s">
        <v>72</v>
      </c>
      <c r="S66" s="63" t="s">
        <v>13</v>
      </c>
      <c r="T66" s="9">
        <v>0</v>
      </c>
      <c r="U66" s="9">
        <v>526.14</v>
      </c>
      <c r="V66" s="9">
        <v>332.8</v>
      </c>
      <c r="W66" s="9">
        <v>332.8</v>
      </c>
      <c r="X66" s="9">
        <v>332.8</v>
      </c>
      <c r="Y66" s="9">
        <f>SUM(T66:X66)</f>
        <v>1524.54</v>
      </c>
      <c r="Z66" s="24">
        <v>2025</v>
      </c>
    </row>
    <row r="67" spans="1:26" ht="15.7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61"/>
      <c r="R67" s="25" t="s">
        <v>73</v>
      </c>
      <c r="S67" s="63" t="s">
        <v>17</v>
      </c>
      <c r="T67" s="10">
        <v>0</v>
      </c>
      <c r="U67" s="10">
        <v>109</v>
      </c>
      <c r="V67" s="10">
        <v>109</v>
      </c>
      <c r="W67" s="10">
        <v>109</v>
      </c>
      <c r="X67" s="10">
        <v>109</v>
      </c>
      <c r="Y67" s="10">
        <v>109</v>
      </c>
      <c r="Z67" s="24"/>
    </row>
    <row r="68" spans="1:26" ht="30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61"/>
      <c r="R68" s="25" t="s">
        <v>43</v>
      </c>
      <c r="S68" s="63" t="s">
        <v>87</v>
      </c>
      <c r="T68" s="10">
        <v>1</v>
      </c>
      <c r="U68" s="10">
        <v>1</v>
      </c>
      <c r="V68" s="10">
        <v>1</v>
      </c>
      <c r="W68" s="10">
        <v>1</v>
      </c>
      <c r="X68" s="10">
        <v>1</v>
      </c>
      <c r="Y68" s="10">
        <v>1</v>
      </c>
      <c r="Z68" s="24">
        <v>2025</v>
      </c>
    </row>
    <row r="69" spans="1:26" ht="31.5">
      <c r="A69" s="37">
        <v>6</v>
      </c>
      <c r="B69" s="37">
        <v>0</v>
      </c>
      <c r="C69" s="37">
        <v>1</v>
      </c>
      <c r="D69" s="37">
        <v>0</v>
      </c>
      <c r="E69" s="37">
        <v>5</v>
      </c>
      <c r="F69" s="37">
        <v>0</v>
      </c>
      <c r="G69" s="37">
        <v>2</v>
      </c>
      <c r="H69" s="37">
        <v>1</v>
      </c>
      <c r="I69" s="37">
        <v>0</v>
      </c>
      <c r="J69" s="37">
        <v>1</v>
      </c>
      <c r="K69" s="37">
        <v>0</v>
      </c>
      <c r="L69" s="37">
        <v>2</v>
      </c>
      <c r="M69" s="37">
        <v>2</v>
      </c>
      <c r="N69" s="37">
        <v>0</v>
      </c>
      <c r="O69" s="37">
        <v>1</v>
      </c>
      <c r="P69" s="37">
        <v>2</v>
      </c>
      <c r="Q69" s="61">
        <v>0</v>
      </c>
      <c r="R69" s="25" t="s">
        <v>44</v>
      </c>
      <c r="S69" s="63" t="s">
        <v>13</v>
      </c>
      <c r="T69" s="9">
        <v>1092.625</v>
      </c>
      <c r="U69" s="9">
        <v>32511.318</v>
      </c>
      <c r="V69" s="9">
        <v>1283.334</v>
      </c>
      <c r="W69" s="9">
        <v>0</v>
      </c>
      <c r="X69" s="9">
        <v>0</v>
      </c>
      <c r="Y69" s="9">
        <f>SUM(T69:X69)</f>
        <v>34887.277</v>
      </c>
      <c r="Z69" s="24">
        <v>2023</v>
      </c>
    </row>
    <row r="70" spans="1:26" ht="15.7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8"/>
      <c r="R70" s="25" t="s">
        <v>31</v>
      </c>
      <c r="S70" s="63" t="s">
        <v>32</v>
      </c>
      <c r="T70" s="10">
        <v>1</v>
      </c>
      <c r="U70" s="10">
        <v>1</v>
      </c>
      <c r="V70" s="10">
        <v>1</v>
      </c>
      <c r="W70" s="10">
        <v>0</v>
      </c>
      <c r="X70" s="10">
        <v>0</v>
      </c>
      <c r="Y70" s="10">
        <v>1</v>
      </c>
      <c r="Z70" s="24">
        <v>2023</v>
      </c>
    </row>
    <row r="71" spans="1:26" ht="31.5">
      <c r="A71" s="37">
        <v>6</v>
      </c>
      <c r="B71" s="37">
        <v>0</v>
      </c>
      <c r="C71" s="37">
        <v>1</v>
      </c>
      <c r="D71" s="37">
        <v>0</v>
      </c>
      <c r="E71" s="37">
        <v>5</v>
      </c>
      <c r="F71" s="37">
        <v>0</v>
      </c>
      <c r="G71" s="37">
        <v>2</v>
      </c>
      <c r="H71" s="37">
        <v>1</v>
      </c>
      <c r="I71" s="37">
        <v>0</v>
      </c>
      <c r="J71" s="37">
        <v>1</v>
      </c>
      <c r="K71" s="37">
        <v>0</v>
      </c>
      <c r="L71" s="37">
        <v>2</v>
      </c>
      <c r="M71" s="37">
        <v>4</v>
      </c>
      <c r="N71" s="37">
        <v>0</v>
      </c>
      <c r="O71" s="37">
        <v>7</v>
      </c>
      <c r="P71" s="37">
        <v>7</v>
      </c>
      <c r="Q71" s="38">
        <v>0</v>
      </c>
      <c r="R71" s="43" t="s">
        <v>78</v>
      </c>
      <c r="S71" s="63" t="s">
        <v>13</v>
      </c>
      <c r="T71" s="9">
        <v>0</v>
      </c>
      <c r="U71" s="9">
        <v>2120.7</v>
      </c>
      <c r="V71" s="9">
        <v>0</v>
      </c>
      <c r="W71" s="9">
        <v>0</v>
      </c>
      <c r="X71" s="9">
        <v>0</v>
      </c>
      <c r="Y71" s="9">
        <f aca="true" t="shared" si="0" ref="Y71:Y77">SUM(T71:X71)</f>
        <v>2120.7</v>
      </c>
      <c r="Z71" s="24">
        <v>2022</v>
      </c>
    </row>
    <row r="72" spans="1:26" ht="15.7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8"/>
      <c r="R72" s="25" t="s">
        <v>31</v>
      </c>
      <c r="S72" s="63" t="s">
        <v>32</v>
      </c>
      <c r="T72" s="10">
        <v>0</v>
      </c>
      <c r="U72" s="10">
        <v>1</v>
      </c>
      <c r="V72" s="10">
        <v>0</v>
      </c>
      <c r="W72" s="10">
        <v>0</v>
      </c>
      <c r="X72" s="10">
        <v>0</v>
      </c>
      <c r="Y72" s="10">
        <f t="shared" si="0"/>
        <v>1</v>
      </c>
      <c r="Z72" s="24">
        <v>2023</v>
      </c>
    </row>
    <row r="73" spans="1:26" ht="24.75" customHeight="1">
      <c r="A73" s="37">
        <v>6</v>
      </c>
      <c r="B73" s="37">
        <v>0</v>
      </c>
      <c r="C73" s="37">
        <v>1</v>
      </c>
      <c r="D73" s="37">
        <v>0</v>
      </c>
      <c r="E73" s="37">
        <v>5</v>
      </c>
      <c r="F73" s="37">
        <v>0</v>
      </c>
      <c r="G73" s="37">
        <v>3</v>
      </c>
      <c r="H73" s="37">
        <v>1</v>
      </c>
      <c r="I73" s="37">
        <v>0</v>
      </c>
      <c r="J73" s="37">
        <v>1</v>
      </c>
      <c r="K73" s="37">
        <v>0</v>
      </c>
      <c r="L73" s="37">
        <v>2</v>
      </c>
      <c r="M73" s="37">
        <v>1</v>
      </c>
      <c r="N73" s="37">
        <v>1</v>
      </c>
      <c r="O73" s="37">
        <v>1</v>
      </c>
      <c r="P73" s="37">
        <v>8</v>
      </c>
      <c r="Q73" s="38">
        <v>0</v>
      </c>
      <c r="R73" s="25" t="s">
        <v>57</v>
      </c>
      <c r="S73" s="63" t="s">
        <v>13</v>
      </c>
      <c r="T73" s="10">
        <v>0</v>
      </c>
      <c r="U73" s="11">
        <v>1000</v>
      </c>
      <c r="V73" s="10">
        <v>0</v>
      </c>
      <c r="W73" s="10">
        <v>0</v>
      </c>
      <c r="X73" s="10">
        <v>0</v>
      </c>
      <c r="Y73" s="11">
        <f t="shared" si="0"/>
        <v>1000</v>
      </c>
      <c r="Z73" s="20">
        <v>2022</v>
      </c>
    </row>
    <row r="74" spans="1:26" ht="15.7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8"/>
      <c r="R74" s="25" t="s">
        <v>31</v>
      </c>
      <c r="S74" s="63" t="s">
        <v>17</v>
      </c>
      <c r="T74" s="10">
        <v>0</v>
      </c>
      <c r="U74" s="10">
        <v>1</v>
      </c>
      <c r="V74" s="10">
        <v>0</v>
      </c>
      <c r="W74" s="10">
        <v>0</v>
      </c>
      <c r="X74" s="10">
        <v>0</v>
      </c>
      <c r="Y74" s="10">
        <f t="shared" si="0"/>
        <v>1</v>
      </c>
      <c r="Z74" s="20">
        <v>2022</v>
      </c>
    </row>
    <row r="75" spans="1:26" ht="31.5">
      <c r="A75" s="44">
        <v>6</v>
      </c>
      <c r="B75" s="44">
        <v>0</v>
      </c>
      <c r="C75" s="44">
        <v>1</v>
      </c>
      <c r="D75" s="44">
        <v>0</v>
      </c>
      <c r="E75" s="44">
        <v>5</v>
      </c>
      <c r="F75" s="44">
        <v>0</v>
      </c>
      <c r="G75" s="44">
        <v>3</v>
      </c>
      <c r="H75" s="44">
        <v>1</v>
      </c>
      <c r="I75" s="44">
        <v>0</v>
      </c>
      <c r="J75" s="44">
        <v>1</v>
      </c>
      <c r="K75" s="44">
        <v>0</v>
      </c>
      <c r="L75" s="44">
        <v>2</v>
      </c>
      <c r="M75" s="44">
        <v>2</v>
      </c>
      <c r="N75" s="44">
        <v>0</v>
      </c>
      <c r="O75" s="44">
        <v>1</v>
      </c>
      <c r="P75" s="44">
        <v>5</v>
      </c>
      <c r="Q75" s="44">
        <v>0</v>
      </c>
      <c r="R75" s="25" t="s">
        <v>95</v>
      </c>
      <c r="S75" s="63" t="s">
        <v>87</v>
      </c>
      <c r="T75" s="13">
        <v>0</v>
      </c>
      <c r="U75" s="13">
        <v>0</v>
      </c>
      <c r="V75" s="13">
        <v>1</v>
      </c>
      <c r="W75" s="13">
        <v>0</v>
      </c>
      <c r="X75" s="13">
        <v>0</v>
      </c>
      <c r="Y75" s="13">
        <f t="shared" si="0"/>
        <v>1</v>
      </c>
      <c r="Z75" s="45">
        <v>2023</v>
      </c>
    </row>
    <row r="76" spans="1:26" ht="15.7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38"/>
      <c r="R76" s="25" t="s">
        <v>31</v>
      </c>
      <c r="S76" s="38" t="s">
        <v>17</v>
      </c>
      <c r="T76" s="13">
        <v>0</v>
      </c>
      <c r="U76" s="13">
        <v>0</v>
      </c>
      <c r="V76" s="13">
        <v>1</v>
      </c>
      <c r="W76" s="13">
        <v>0</v>
      </c>
      <c r="X76" s="13">
        <v>0</v>
      </c>
      <c r="Y76" s="13">
        <f t="shared" si="0"/>
        <v>1</v>
      </c>
      <c r="Z76" s="45">
        <v>2022</v>
      </c>
    </row>
    <row r="77" spans="1:26" ht="31.5">
      <c r="A77" s="46">
        <v>6</v>
      </c>
      <c r="B77" s="46">
        <v>0</v>
      </c>
      <c r="C77" s="46">
        <v>1</v>
      </c>
      <c r="D77" s="46">
        <v>0</v>
      </c>
      <c r="E77" s="46">
        <v>5</v>
      </c>
      <c r="F77" s="46">
        <v>0</v>
      </c>
      <c r="G77" s="46">
        <v>3</v>
      </c>
      <c r="H77" s="46">
        <v>1</v>
      </c>
      <c r="I77" s="46">
        <v>0</v>
      </c>
      <c r="J77" s="46">
        <v>1</v>
      </c>
      <c r="K77" s="46">
        <v>0</v>
      </c>
      <c r="L77" s="46">
        <v>2</v>
      </c>
      <c r="M77" s="46">
        <v>2</v>
      </c>
      <c r="N77" s="46">
        <v>0</v>
      </c>
      <c r="O77" s="46">
        <v>1</v>
      </c>
      <c r="P77" s="46">
        <v>6</v>
      </c>
      <c r="Q77" s="38">
        <v>0</v>
      </c>
      <c r="R77" s="25" t="s">
        <v>100</v>
      </c>
      <c r="S77" s="38" t="s">
        <v>13</v>
      </c>
      <c r="T77" s="13">
        <v>0</v>
      </c>
      <c r="U77" s="12">
        <v>394</v>
      </c>
      <c r="V77" s="47">
        <v>4152.4</v>
      </c>
      <c r="W77" s="47">
        <v>4117.3</v>
      </c>
      <c r="X77" s="47">
        <v>4117.3</v>
      </c>
      <c r="Y77" s="49">
        <f t="shared" si="0"/>
        <v>12781</v>
      </c>
      <c r="Z77" s="45">
        <v>2022</v>
      </c>
    </row>
    <row r="78" spans="1:26" ht="15.7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38"/>
      <c r="R78" s="25" t="s">
        <v>31</v>
      </c>
      <c r="S78" s="38" t="s">
        <v>17</v>
      </c>
      <c r="T78" s="13" t="s">
        <v>97</v>
      </c>
      <c r="U78" s="13">
        <v>2</v>
      </c>
      <c r="V78" s="48">
        <v>2</v>
      </c>
      <c r="W78" s="48">
        <v>2</v>
      </c>
      <c r="X78" s="48">
        <v>2</v>
      </c>
      <c r="Y78" s="13">
        <v>2</v>
      </c>
      <c r="Z78" s="45">
        <v>2022</v>
      </c>
    </row>
    <row r="79" spans="1:26" ht="31.5">
      <c r="A79" s="46">
        <v>6</v>
      </c>
      <c r="B79" s="46">
        <v>0</v>
      </c>
      <c r="C79" s="46">
        <v>1</v>
      </c>
      <c r="D79" s="46">
        <v>0</v>
      </c>
      <c r="E79" s="46">
        <v>5</v>
      </c>
      <c r="F79" s="46">
        <v>0</v>
      </c>
      <c r="G79" s="46">
        <v>3</v>
      </c>
      <c r="H79" s="46">
        <v>1</v>
      </c>
      <c r="I79" s="46">
        <v>0</v>
      </c>
      <c r="J79" s="46">
        <v>1</v>
      </c>
      <c r="K79" s="46">
        <v>0</v>
      </c>
      <c r="L79" s="46">
        <v>2</v>
      </c>
      <c r="M79" s="46">
        <v>2</v>
      </c>
      <c r="N79" s="46">
        <v>0</v>
      </c>
      <c r="O79" s="46">
        <v>1</v>
      </c>
      <c r="P79" s="46">
        <v>7</v>
      </c>
      <c r="Q79" s="38">
        <v>0</v>
      </c>
      <c r="R79" s="25" t="s">
        <v>85</v>
      </c>
      <c r="S79" s="38" t="s">
        <v>13</v>
      </c>
      <c r="T79" s="13" t="s">
        <v>98</v>
      </c>
      <c r="U79" s="12">
        <v>384.784</v>
      </c>
      <c r="V79" s="50" t="s">
        <v>15</v>
      </c>
      <c r="W79" s="50" t="s">
        <v>15</v>
      </c>
      <c r="X79" s="48" t="s">
        <v>15</v>
      </c>
      <c r="Y79" s="12">
        <v>384.784</v>
      </c>
      <c r="Z79" s="45">
        <v>2022</v>
      </c>
    </row>
    <row r="80" spans="1:26" ht="15.7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38"/>
      <c r="R80" s="25" t="s">
        <v>31</v>
      </c>
      <c r="S80" s="63" t="s">
        <v>17</v>
      </c>
      <c r="T80" s="48" t="s">
        <v>15</v>
      </c>
      <c r="U80" s="13">
        <v>1</v>
      </c>
      <c r="V80" s="50" t="s">
        <v>15</v>
      </c>
      <c r="W80" s="50" t="s">
        <v>15</v>
      </c>
      <c r="X80" s="48" t="s">
        <v>15</v>
      </c>
      <c r="Y80" s="13">
        <v>1</v>
      </c>
      <c r="Z80" s="45">
        <v>2022</v>
      </c>
    </row>
    <row r="81" spans="1:26" ht="31.5">
      <c r="A81" s="46">
        <v>6</v>
      </c>
      <c r="B81" s="46">
        <v>0</v>
      </c>
      <c r="C81" s="46">
        <v>1</v>
      </c>
      <c r="D81" s="46">
        <v>0</v>
      </c>
      <c r="E81" s="46">
        <v>5</v>
      </c>
      <c r="F81" s="46">
        <v>0</v>
      </c>
      <c r="G81" s="46">
        <v>3</v>
      </c>
      <c r="H81" s="46">
        <v>1</v>
      </c>
      <c r="I81" s="46">
        <v>0</v>
      </c>
      <c r="J81" s="46">
        <v>1</v>
      </c>
      <c r="K81" s="46">
        <v>0</v>
      </c>
      <c r="L81" s="46">
        <v>2</v>
      </c>
      <c r="M81" s="46">
        <v>2</v>
      </c>
      <c r="N81" s="46">
        <v>0</v>
      </c>
      <c r="O81" s="46">
        <v>1</v>
      </c>
      <c r="P81" s="46">
        <v>8</v>
      </c>
      <c r="Q81" s="38">
        <v>0</v>
      </c>
      <c r="R81" s="51" t="s">
        <v>86</v>
      </c>
      <c r="S81" s="38" t="s">
        <v>13</v>
      </c>
      <c r="T81" s="48" t="s">
        <v>15</v>
      </c>
      <c r="U81" s="12">
        <v>1185.134</v>
      </c>
      <c r="V81" s="50" t="s">
        <v>15</v>
      </c>
      <c r="W81" s="50" t="s">
        <v>15</v>
      </c>
      <c r="X81" s="48" t="s">
        <v>15</v>
      </c>
      <c r="Y81" s="12">
        <v>1334.96</v>
      </c>
      <c r="Z81" s="45">
        <v>2022</v>
      </c>
    </row>
    <row r="82" spans="1:26" ht="15.7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38"/>
      <c r="R82" s="25" t="s">
        <v>31</v>
      </c>
      <c r="S82" s="38" t="s">
        <v>17</v>
      </c>
      <c r="T82" s="13">
        <v>0</v>
      </c>
      <c r="U82" s="13">
        <v>4</v>
      </c>
      <c r="V82" s="13">
        <v>0</v>
      </c>
      <c r="W82" s="13">
        <v>0</v>
      </c>
      <c r="X82" s="13">
        <v>0</v>
      </c>
      <c r="Y82" s="13">
        <v>4</v>
      </c>
      <c r="Z82" s="45">
        <v>2022</v>
      </c>
    </row>
    <row r="83" spans="1:26" ht="31.5">
      <c r="A83" s="46">
        <v>6</v>
      </c>
      <c r="B83" s="46">
        <v>0</v>
      </c>
      <c r="C83" s="46">
        <v>1</v>
      </c>
      <c r="D83" s="46">
        <v>0</v>
      </c>
      <c r="E83" s="46">
        <v>5</v>
      </c>
      <c r="F83" s="46">
        <v>0</v>
      </c>
      <c r="G83" s="46">
        <v>3</v>
      </c>
      <c r="H83" s="46">
        <v>1</v>
      </c>
      <c r="I83" s="46">
        <v>0</v>
      </c>
      <c r="J83" s="46">
        <v>1</v>
      </c>
      <c r="K83" s="46">
        <v>0</v>
      </c>
      <c r="L83" s="46">
        <v>2</v>
      </c>
      <c r="M83" s="46">
        <v>2</v>
      </c>
      <c r="N83" s="46">
        <v>0</v>
      </c>
      <c r="O83" s="46">
        <v>1</v>
      </c>
      <c r="P83" s="46">
        <v>9</v>
      </c>
      <c r="Q83" s="38">
        <v>0</v>
      </c>
      <c r="R83" s="25" t="s">
        <v>96</v>
      </c>
      <c r="S83" s="38" t="s">
        <v>13</v>
      </c>
      <c r="T83" s="13" t="s">
        <v>15</v>
      </c>
      <c r="U83" s="12">
        <v>2244.625</v>
      </c>
      <c r="V83" s="13" t="s">
        <v>15</v>
      </c>
      <c r="W83" s="13" t="s">
        <v>15</v>
      </c>
      <c r="X83" s="13" t="s">
        <v>15</v>
      </c>
      <c r="Y83" s="12">
        <v>2244.625</v>
      </c>
      <c r="Z83" s="45">
        <v>2022</v>
      </c>
    </row>
    <row r="84" spans="1:26" ht="15.7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8"/>
      <c r="R84" s="25" t="s">
        <v>31</v>
      </c>
      <c r="S84" s="63" t="s">
        <v>17</v>
      </c>
      <c r="T84" s="10">
        <v>0</v>
      </c>
      <c r="U84" s="10">
        <v>4</v>
      </c>
      <c r="V84" s="10">
        <v>0</v>
      </c>
      <c r="W84" s="10">
        <v>0</v>
      </c>
      <c r="X84" s="10">
        <v>0</v>
      </c>
      <c r="Y84" s="10">
        <v>4</v>
      </c>
      <c r="Z84" s="20">
        <v>2022</v>
      </c>
    </row>
    <row r="85" spans="1:26" ht="25.5">
      <c r="A85" s="52">
        <v>6</v>
      </c>
      <c r="B85" s="52">
        <v>1</v>
      </c>
      <c r="C85" s="52">
        <v>9</v>
      </c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18" t="s">
        <v>82</v>
      </c>
      <c r="S85" s="19" t="s">
        <v>13</v>
      </c>
      <c r="T85" s="8">
        <f>SUM(T86,T103)</f>
        <v>0</v>
      </c>
      <c r="U85" s="8">
        <f>U86</f>
        <v>599.94</v>
      </c>
      <c r="V85" s="8">
        <f>SUM(V86,V103)</f>
        <v>0</v>
      </c>
      <c r="W85" s="8">
        <f>SUM(W121)</f>
        <v>0</v>
      </c>
      <c r="X85" s="8">
        <f>SUM(X121)</f>
        <v>0</v>
      </c>
      <c r="Y85" s="8">
        <f>SUM(T85:X85)</f>
        <v>599.94</v>
      </c>
      <c r="Z85" s="20">
        <v>2022</v>
      </c>
    </row>
    <row r="86" spans="1:26" ht="31.5">
      <c r="A86" s="61">
        <v>6</v>
      </c>
      <c r="B86" s="61">
        <v>1</v>
      </c>
      <c r="C86" s="61">
        <v>9</v>
      </c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53" t="s">
        <v>74</v>
      </c>
      <c r="S86" s="63" t="s">
        <v>13</v>
      </c>
      <c r="T86" s="9">
        <f>SUM(T89,T92,T97,T99)</f>
        <v>0</v>
      </c>
      <c r="U86" s="9">
        <f>U89</f>
        <v>599.94</v>
      </c>
      <c r="V86" s="9">
        <v>0</v>
      </c>
      <c r="W86" s="9">
        <v>0</v>
      </c>
      <c r="X86" s="9">
        <v>0</v>
      </c>
      <c r="Y86" s="9">
        <f>SUM(T86:X86)</f>
        <v>599.94</v>
      </c>
      <c r="Z86" s="24">
        <v>2022</v>
      </c>
    </row>
    <row r="87" spans="1:26" ht="15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6" t="s">
        <v>46</v>
      </c>
      <c r="S87" s="63" t="s">
        <v>17</v>
      </c>
      <c r="T87" s="10">
        <v>0</v>
      </c>
      <c r="U87" s="10">
        <v>200</v>
      </c>
      <c r="V87" s="10">
        <v>0</v>
      </c>
      <c r="W87" s="10">
        <v>0</v>
      </c>
      <c r="X87" s="10">
        <v>0</v>
      </c>
      <c r="Y87" s="10">
        <f>SUM(T87:X87)</f>
        <v>200</v>
      </c>
      <c r="Z87" s="24">
        <v>2022</v>
      </c>
    </row>
    <row r="88" spans="1:26" ht="31.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54" t="s">
        <v>47</v>
      </c>
      <c r="S88" s="63" t="s">
        <v>87</v>
      </c>
      <c r="T88" s="10">
        <v>0</v>
      </c>
      <c r="U88" s="10">
        <v>1</v>
      </c>
      <c r="V88" s="10">
        <v>0</v>
      </c>
      <c r="W88" s="10">
        <v>0</v>
      </c>
      <c r="X88" s="10">
        <v>0</v>
      </c>
      <c r="Y88" s="10">
        <v>1</v>
      </c>
      <c r="Z88" s="24">
        <v>2022</v>
      </c>
    </row>
    <row r="89" spans="1:26" ht="47.25">
      <c r="A89" s="61">
        <v>6</v>
      </c>
      <c r="B89" s="61">
        <v>1</v>
      </c>
      <c r="C89" s="61">
        <v>9</v>
      </c>
      <c r="D89" s="61">
        <v>0</v>
      </c>
      <c r="E89" s="61">
        <v>4</v>
      </c>
      <c r="F89" s="61">
        <v>1</v>
      </c>
      <c r="G89" s="61">
        <v>2</v>
      </c>
      <c r="H89" s="61">
        <v>1</v>
      </c>
      <c r="I89" s="61">
        <v>0</v>
      </c>
      <c r="J89" s="61">
        <v>2</v>
      </c>
      <c r="K89" s="61">
        <v>0</v>
      </c>
      <c r="L89" s="61">
        <v>1</v>
      </c>
      <c r="M89" s="61" t="s">
        <v>45</v>
      </c>
      <c r="N89" s="61">
        <v>5</v>
      </c>
      <c r="O89" s="61">
        <v>1</v>
      </c>
      <c r="P89" s="61">
        <v>1</v>
      </c>
      <c r="Q89" s="61">
        <v>0</v>
      </c>
      <c r="R89" s="25" t="s">
        <v>48</v>
      </c>
      <c r="S89" s="63" t="s">
        <v>13</v>
      </c>
      <c r="T89" s="9">
        <v>0</v>
      </c>
      <c r="U89" s="9">
        <v>599.94</v>
      </c>
      <c r="V89" s="9">
        <v>0</v>
      </c>
      <c r="W89" s="9">
        <v>0</v>
      </c>
      <c r="X89" s="9">
        <v>0</v>
      </c>
      <c r="Y89" s="9">
        <f>SUM(T89:X89)</f>
        <v>599.94</v>
      </c>
      <c r="Z89" s="24">
        <v>2022</v>
      </c>
    </row>
    <row r="90" spans="1:26" ht="15.7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55" t="s">
        <v>49</v>
      </c>
      <c r="S90" s="56" t="s">
        <v>22</v>
      </c>
      <c r="T90" s="57">
        <v>0</v>
      </c>
      <c r="U90" s="28">
        <v>100</v>
      </c>
      <c r="V90" s="28">
        <v>0</v>
      </c>
      <c r="W90" s="28">
        <v>0</v>
      </c>
      <c r="X90" s="28">
        <v>0</v>
      </c>
      <c r="Y90" s="28">
        <v>100</v>
      </c>
      <c r="Z90" s="56">
        <v>2022</v>
      </c>
    </row>
    <row r="91" spans="1:26" ht="31.5">
      <c r="A91" s="34"/>
      <c r="B91" s="34"/>
      <c r="C91" s="34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3" t="s">
        <v>75</v>
      </c>
      <c r="S91" s="63" t="s">
        <v>13</v>
      </c>
      <c r="T91" s="9">
        <f>T92</f>
        <v>0</v>
      </c>
      <c r="U91" s="17" t="s">
        <v>15</v>
      </c>
      <c r="V91" s="10">
        <f>V92</f>
        <v>0</v>
      </c>
      <c r="W91" s="10">
        <f>W92</f>
        <v>0</v>
      </c>
      <c r="X91" s="10">
        <f>X92</f>
        <v>0</v>
      </c>
      <c r="Y91" s="10">
        <f>SUM(T91:X91)</f>
        <v>0</v>
      </c>
      <c r="Z91" s="24">
        <v>2022</v>
      </c>
    </row>
    <row r="92" spans="1:26" ht="31.5">
      <c r="A92" s="34"/>
      <c r="B92" s="34"/>
      <c r="C92" s="34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36" t="s">
        <v>50</v>
      </c>
      <c r="S92" s="63" t="s">
        <v>17</v>
      </c>
      <c r="T92" s="9">
        <f>T93+T94+T95</f>
        <v>0</v>
      </c>
      <c r="U92" s="10">
        <v>200</v>
      </c>
      <c r="V92" s="10">
        <f>V95</f>
        <v>0</v>
      </c>
      <c r="W92" s="10">
        <f>W95</f>
        <v>0</v>
      </c>
      <c r="X92" s="10">
        <f>X95</f>
        <v>0</v>
      </c>
      <c r="Y92" s="10">
        <f>U92</f>
        <v>200</v>
      </c>
      <c r="Z92" s="24">
        <v>2022</v>
      </c>
    </row>
    <row r="93" spans="1:26" ht="63">
      <c r="A93" s="34"/>
      <c r="B93" s="34"/>
      <c r="C93" s="34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4" t="s">
        <v>51</v>
      </c>
      <c r="S93" s="63" t="s">
        <v>88</v>
      </c>
      <c r="T93" s="10">
        <v>0</v>
      </c>
      <c r="U93" s="10">
        <v>1</v>
      </c>
      <c r="V93" s="10">
        <v>0</v>
      </c>
      <c r="W93" s="10">
        <v>0</v>
      </c>
      <c r="X93" s="10">
        <v>0</v>
      </c>
      <c r="Y93" s="10">
        <f>SUM(T93:X93)</f>
        <v>1</v>
      </c>
      <c r="Z93" s="24">
        <v>2022</v>
      </c>
    </row>
    <row r="94" spans="1:26" ht="31.5">
      <c r="A94" s="59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54" t="s">
        <v>52</v>
      </c>
      <c r="S94" s="63" t="s">
        <v>87</v>
      </c>
      <c r="T94" s="10">
        <v>0</v>
      </c>
      <c r="U94" s="10">
        <v>1</v>
      </c>
      <c r="V94" s="10">
        <v>0</v>
      </c>
      <c r="W94" s="10">
        <v>0</v>
      </c>
      <c r="X94" s="10">
        <v>0</v>
      </c>
      <c r="Y94" s="10">
        <f>SUM(T94:X94)</f>
        <v>1</v>
      </c>
      <c r="Z94" s="24">
        <v>2022</v>
      </c>
    </row>
    <row r="95" spans="1:26" ht="31.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4" t="s">
        <v>53</v>
      </c>
      <c r="S95" s="63" t="s">
        <v>17</v>
      </c>
      <c r="T95" s="10">
        <v>0</v>
      </c>
      <c r="U95" s="10">
        <v>1</v>
      </c>
      <c r="V95" s="10">
        <v>0</v>
      </c>
      <c r="W95" s="10">
        <v>0</v>
      </c>
      <c r="X95" s="10">
        <v>0</v>
      </c>
      <c r="Y95" s="10">
        <f>SUM(T95:X95)</f>
        <v>1</v>
      </c>
      <c r="Z95" s="24">
        <v>2022</v>
      </c>
    </row>
  </sheetData>
  <sheetProtection selectLockedCells="1" selectUnlockedCells="1"/>
  <mergeCells count="18">
    <mergeCell ref="I13:Z13"/>
    <mergeCell ref="A15:Q15"/>
    <mergeCell ref="R15:R17"/>
    <mergeCell ref="S15:S17"/>
    <mergeCell ref="T15:X16"/>
    <mergeCell ref="Y15:Z16"/>
    <mergeCell ref="A16:C17"/>
    <mergeCell ref="D16:E17"/>
    <mergeCell ref="S2:Z2"/>
    <mergeCell ref="A6:Z6"/>
    <mergeCell ref="A7:Z7"/>
    <mergeCell ref="A8:Z8"/>
    <mergeCell ref="A9:Z9"/>
    <mergeCell ref="F16:G17"/>
    <mergeCell ref="H16:Q17"/>
    <mergeCell ref="T5:Z5"/>
    <mergeCell ref="A10:Z10"/>
    <mergeCell ref="I12:Z12"/>
  </mergeCells>
  <printOptions horizontalCentered="1"/>
  <pageMargins left="0.11811023622047245" right="0.11811023622047245" top="0.7480314960629921" bottom="0.15748031496062992" header="0.31496062992125984" footer="0.31496062992125984"/>
  <pageSetup firstPageNumber="34" useFirstPageNumber="1" fitToHeight="3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Специалист</cp:lastModifiedBy>
  <cp:lastPrinted>2023-02-21T10:11:57Z</cp:lastPrinted>
  <dcterms:created xsi:type="dcterms:W3CDTF">2022-07-01T06:58:21Z</dcterms:created>
  <dcterms:modified xsi:type="dcterms:W3CDTF">2023-03-01T06:21:55Z</dcterms:modified>
  <cp:category/>
  <cp:version/>
  <cp:contentType/>
  <cp:contentStatus/>
</cp:coreProperties>
</file>