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<sst xmlns="http://schemas.openxmlformats.org/spreadsheetml/2006/main" count="223" uniqueCount="108">
  <si>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</si>
  <si>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</si>
  <si>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</si>
  <si>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</si>
  <si>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</si>
  <si>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</si>
  <si>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</si>
  <si>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</si>
  <si>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</si>
  <si>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</si>
  <si>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</si>
  <si>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</si>
  <si>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</si>
  <si>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</si>
  <si>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</si>
  <si>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</si>
  <si>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</si>
  <si>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</si>
  <si>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</si>
  <si>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</si>
  <si>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</si>
  <si>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</si>
  <si>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</si>
  <si>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</si>
  <si>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</si>
  <si>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</si>
  <si>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</si>
  <si>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</si>
  <si>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</si>
  <si>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</si>
  <si>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</si>
  <si>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</si>
  <si>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</si>
  <si>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</si>
  <si>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</si>
  <si>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</si>
  <si>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</si>
  <si>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</si>
  <si>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</si>
  <si>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</si>
  <si>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</si>
  <si>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</si>
  <si>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</si>
  <si>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</si>
  <si>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</si>
  <si>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</si>
  <si>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</si>
  <si>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</si>
  <si>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</si>
  <si>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</si>
  <si>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</si>
  <si>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</si>
  <si>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</si>
  <si>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</si>
  <si>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</si>
  <si>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</si>
  <si>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</si>
  <si>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</si>
  <si>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</si>
  <si>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</si>
  <si>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</si>
  <si>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</si>
  <si>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</si>
  <si>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</si>
  <si>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</si>
  <si>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</si>
  <si>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</si>
  <si>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</si>
  <si>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</si>
  <si>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</si>
  <si>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</si>
  <si>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</si>
  <si>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</si>
  <si>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</si>
  <si>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</si>
  <si>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</si>
  <si>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</si>
  <si>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</si>
  <si>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</si>
  <si>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</si>
  <si>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</si>
  <si>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</si>
  <si>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</si>
  <si>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</si>
  <si>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</si>
  <si>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</si>
  <si>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</si>
  <si>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</si>
  <si>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</si>
  <si>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</si>
  <si>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</si>
  <si>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</si>
  <si>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</si>
  <si>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</si>
  <si>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</si>
  <si>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</si>
  <si>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</si>
  <si>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t xml:space="preserve"> </t>
  </si>
  <si>
    <t>Администратор муниципальной программы  - отдел дорожной и транспортной инфраструктуры МКУ "ОЕЗ"</t>
  </si>
  <si>
    <t>Ответственный исполнитель муниципальной программы  - отдел дорожной и транспортной инфраструктуры МКУ "ОЕЗ"</t>
  </si>
  <si>
    <r>
      <t xml:space="preserve">Показатель 2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</si>
  <si>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</si>
  <si>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>Главный администратор (администратор) муниципальной программы  - Администрация Конаковского района Тверской области</t>
  </si>
  <si>
    <t>тыс.    руб.</t>
  </si>
  <si>
    <r>
      <t>Административное мероприятие 3.010</t>
    </r>
    <r>
      <rPr>
        <sz val="10"/>
        <rFont val="Times New Roman"/>
        <family val="1"/>
      </rPr>
      <t xml:space="preserve"> "Строительный контроль на выполнение работ по объекту "Капитальный ремонт моста через ручей, расположенного на автодороге д. Архангельское - д. Спиридово на расстоянии 2245,86 м. от д. Спиридово Дмитровогорского сельского поселения Конаковского района Тверской области"</t>
    </r>
  </si>
  <si>
    <r>
      <t xml:space="preserve">Показатель 1 </t>
    </r>
    <r>
      <rPr>
        <sz val="10"/>
        <rFont val="Times New Roman"/>
        <family val="1"/>
      </rPr>
      <t>"Количество объектов по которым осуществлялся строительный контроль"</t>
    </r>
  </si>
  <si>
    <t xml:space="preserve">Приложение № 3 к Постановлению </t>
  </si>
  <si>
    <t>№ 20 от 26.01.2023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</si>
</sst>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0" applyNumberFormat="0" applyAlignment="0" applyProtection="0"/>
    <xf numFmtId="0" fontId="48" fillId="42" borderId="11" applyNumberFormat="0" applyAlignment="0" applyProtection="0"/>
    <xf numFmtId="0" fontId="49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" fillId="0" borderId="0">
      <alignment/>
      <protection/>
    </xf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1" fillId="4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4" fontId="62" fillId="49" borderId="25" xfId="0" applyNumberFormat="1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3" fontId="62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33" fillId="49" borderId="25" xfId="0" applyFont="1" applyFill="1" applyBorder="1" applyAlignment="1">
      <alignment horizontal="center" vertical="center" wrapText="1"/>
    </xf>
    <xf numFmtId="164" fontId="34" fillId="49" borderId="25" xfId="0" applyNumberFormat="1" applyFont="1" applyFill="1" applyBorder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91"/>
  <sheetViews>
    <sheetView tabSelected="1" zoomScale="90" zoomScaleNormal="90" zoomScaleSheetLayoutView="130" workbookViewId="0" topLeftCell="A1">
      <selection activeCell="AG17" sqref="AG17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199" width="12.140625" style="1" customWidth="1"/>
    <col min="200" max="16384" width="12.140625" style="3" customWidth="1"/>
  </cols>
  <sheetData>
    <row r="1" spans="1:26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91" t="s">
        <v>106</v>
      </c>
      <c r="T1" s="91"/>
      <c r="U1" s="91"/>
      <c r="V1" s="91"/>
      <c r="W1" s="91"/>
      <c r="X1" s="91"/>
      <c r="Y1" s="91"/>
      <c r="Z1" s="91"/>
    </row>
    <row r="2" spans="1:2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  <c r="S2" s="91" t="s">
        <v>85</v>
      </c>
      <c r="T2" s="91"/>
      <c r="U2" s="91"/>
      <c r="V2" s="91"/>
      <c r="W2" s="91"/>
      <c r="X2" s="91"/>
      <c r="Y2" s="91"/>
      <c r="Z2" s="91"/>
    </row>
    <row r="3" spans="1:26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91" t="s">
        <v>107</v>
      </c>
      <c r="T3" s="91"/>
      <c r="U3" s="91"/>
      <c r="V3" s="91"/>
      <c r="W3" s="91"/>
      <c r="X3" s="91"/>
      <c r="Y3" s="91"/>
      <c r="Z3" s="91"/>
    </row>
    <row r="4" spans="1:26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74"/>
      <c r="T4" s="74"/>
      <c r="U4" s="74"/>
      <c r="V4" s="74"/>
      <c r="W4" s="91" t="s">
        <v>89</v>
      </c>
      <c r="X4" s="91"/>
      <c r="Y4" s="91"/>
      <c r="Z4" s="91"/>
    </row>
    <row r="5" spans="1:26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73"/>
      <c r="T5" s="73"/>
      <c r="U5" s="73"/>
      <c r="V5" s="91" t="s">
        <v>96</v>
      </c>
      <c r="W5" s="91"/>
      <c r="X5" s="91"/>
      <c r="Y5" s="91"/>
      <c r="Z5" s="91"/>
    </row>
    <row r="6" spans="1:26" ht="12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/>
      <c r="T6" s="73"/>
      <c r="U6" s="91" t="s">
        <v>95</v>
      </c>
      <c r="V6" s="91"/>
      <c r="W6" s="91"/>
      <c r="X6" s="91"/>
      <c r="Y6" s="91"/>
      <c r="Z6" s="91"/>
    </row>
    <row r="7" spans="1:2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/>
      <c r="T7" s="73"/>
      <c r="U7" s="73"/>
      <c r="V7" s="73"/>
      <c r="W7" s="91" t="s">
        <v>90</v>
      </c>
      <c r="X7" s="91"/>
      <c r="Y7" s="91"/>
      <c r="Z7" s="91"/>
    </row>
    <row r="8" spans="1:202" s="4" customFormat="1" ht="9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70"/>
      <c r="T8" s="70"/>
      <c r="U8" s="70"/>
      <c r="V8" s="70"/>
      <c r="W8" s="70"/>
      <c r="X8" s="70"/>
      <c r="Y8" s="70"/>
      <c r="Z8" s="70"/>
      <c r="GR8" s="5"/>
      <c r="GS8" s="5"/>
      <c r="GT8" s="5"/>
    </row>
    <row r="9" spans="1:202" s="4" customFormat="1" ht="15" customHeight="1">
      <c r="A9" s="97" t="s">
        <v>86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GR9" s="5"/>
      <c r="GS9" s="5"/>
      <c r="GT9" s="5"/>
    </row>
    <row r="10" spans="1:202" s="4" customFormat="1" ht="15" customHeight="1">
      <c r="A10" s="97" t="s">
        <v>34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GR10" s="5"/>
      <c r="GS10" s="5"/>
      <c r="GT10" s="5"/>
    </row>
    <row r="11" spans="1:202" s="4" customFormat="1" ht="1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GR11" s="5"/>
      <c r="GS11" s="5"/>
      <c r="GT11" s="5"/>
    </row>
    <row r="12" spans="1:202" s="4" customFormat="1" ht="15.75" customHeight="1">
      <c r="A12" s="95" t="s">
        <v>102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GR12" s="5"/>
      <c r="GS12" s="5"/>
      <c r="GT12" s="5"/>
    </row>
    <row r="13" spans="1:202" s="4" customFormat="1" ht="18.75" customHeight="1">
      <c r="A13" s="95" t="s">
        <v>98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GR13" s="5"/>
      <c r="GS13" s="5"/>
      <c r="GT13" s="5"/>
    </row>
    <row r="14" spans="1:202" s="4" customFormat="1" ht="15.75" customHeight="1">
      <c r="A14" s="95" t="s">
        <v>99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GR14" s="5"/>
      <c r="GS14" s="5"/>
      <c r="GT14" s="5"/>
    </row>
    <row r="15" spans="1:202" s="4" customFormat="1" ht="12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72"/>
      <c r="T15" s="72"/>
      <c r="U15" s="72"/>
      <c r="V15" s="72"/>
      <c r="W15" s="72"/>
      <c r="X15" s="72"/>
      <c r="Y15" s="72"/>
      <c r="Z15" s="72"/>
      <c r="GR15" s="5"/>
      <c r="GS15" s="5"/>
      <c r="GT15" s="5"/>
    </row>
    <row r="16" spans="1:202" s="4" customFormat="1" ht="13.5" customHeight="1">
      <c r="A16" s="93" t="s">
        <v>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GR16" s="5"/>
      <c r="GS16" s="5"/>
      <c r="GT16" s="5"/>
    </row>
    <row r="17" spans="1:202" s="4" customFormat="1" ht="13.5" customHeight="1">
      <c r="A17" s="96" t="s">
        <v>87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GR17" s="5"/>
      <c r="GS17" s="5"/>
      <c r="GT17" s="5"/>
    </row>
    <row r="18" spans="1:202" s="4" customFormat="1" ht="13.5" customHeight="1">
      <c r="A18" s="96" t="s">
        <v>88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GR18" s="5"/>
      <c r="GS18" s="5"/>
      <c r="GT18" s="5"/>
    </row>
    <row r="19" spans="1:202" s="4" customFormat="1" ht="13.5" customHeight="1">
      <c r="A19" s="96" t="s">
        <v>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GR19" s="5"/>
      <c r="GS19" s="5"/>
      <c r="GT19" s="5"/>
    </row>
    <row r="20" spans="1:202" s="4" customFormat="1" ht="13.5" customHeight="1">
      <c r="A20" s="96" t="s">
        <v>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GR20" s="5"/>
      <c r="GS20" s="5"/>
      <c r="GT20" s="5"/>
    </row>
    <row r="21" spans="1:202" s="4" customFormat="1" ht="13.5" customHeight="1">
      <c r="A21" s="96" t="s">
        <v>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GR21" s="5"/>
      <c r="GS21" s="5"/>
      <c r="GT21" s="5"/>
    </row>
    <row r="22" spans="1:202" s="4" customFormat="1" ht="13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GR22" s="5"/>
      <c r="GS22" s="5"/>
      <c r="GT22" s="5"/>
    </row>
    <row r="23" spans="1:202" s="4" customFormat="1" ht="33" customHeight="1">
      <c r="A23" s="100" t="s">
        <v>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94" t="s">
        <v>5</v>
      </c>
      <c r="S23" s="98" t="s">
        <v>6</v>
      </c>
      <c r="T23" s="100" t="s">
        <v>7</v>
      </c>
      <c r="U23" s="100"/>
      <c r="V23" s="100"/>
      <c r="W23" s="100"/>
      <c r="X23" s="100"/>
      <c r="Y23" s="98" t="s">
        <v>8</v>
      </c>
      <c r="Z23" s="98"/>
      <c r="GR23" s="5"/>
      <c r="GS23" s="5"/>
      <c r="GT23" s="5"/>
    </row>
    <row r="24" spans="1:202" s="4" customFormat="1" ht="39.75" customHeight="1">
      <c r="A24" s="92" t="s">
        <v>9</v>
      </c>
      <c r="B24" s="92"/>
      <c r="C24" s="92"/>
      <c r="D24" s="98" t="s">
        <v>10</v>
      </c>
      <c r="E24" s="98"/>
      <c r="F24" s="98" t="s">
        <v>11</v>
      </c>
      <c r="G24" s="98"/>
      <c r="H24" s="99" t="s">
        <v>12</v>
      </c>
      <c r="I24" s="99"/>
      <c r="J24" s="99"/>
      <c r="K24" s="99"/>
      <c r="L24" s="99"/>
      <c r="M24" s="99"/>
      <c r="N24" s="99"/>
      <c r="O24" s="99"/>
      <c r="P24" s="99"/>
      <c r="Q24" s="99"/>
      <c r="R24" s="94"/>
      <c r="S24" s="98"/>
      <c r="T24" s="34">
        <v>2021</v>
      </c>
      <c r="U24" s="78">
        <v>2022</v>
      </c>
      <c r="V24" s="34">
        <v>2023</v>
      </c>
      <c r="W24" s="34">
        <v>2024</v>
      </c>
      <c r="X24" s="34">
        <v>2025</v>
      </c>
      <c r="Y24" s="34" t="s">
        <v>13</v>
      </c>
      <c r="Z24" s="31" t="s">
        <v>14</v>
      </c>
      <c r="GR24" s="5"/>
      <c r="GS24" s="5"/>
      <c r="GT24" s="5"/>
    </row>
    <row r="25" spans="1:202" s="4" customFormat="1" ht="15.7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1">
        <v>18</v>
      </c>
      <c r="S25" s="31">
        <v>19</v>
      </c>
      <c r="T25" s="81">
        <v>20</v>
      </c>
      <c r="U25" s="77">
        <v>21</v>
      </c>
      <c r="V25" s="31">
        <v>22</v>
      </c>
      <c r="W25" s="31">
        <v>23</v>
      </c>
      <c r="X25" s="31">
        <v>24</v>
      </c>
      <c r="Y25" s="31">
        <v>25</v>
      </c>
      <c r="Z25" s="31">
        <v>26</v>
      </c>
      <c r="GR25" s="5"/>
      <c r="GS25" s="5"/>
      <c r="GT25" s="5"/>
    </row>
    <row r="26" spans="1:202" s="4" customFormat="1" ht="21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 t="s">
        <v>15</v>
      </c>
      <c r="S26" s="89" t="s">
        <v>16</v>
      </c>
      <c r="T26" s="90">
        <f>SUM(T31+T43)</f>
        <v>149059.86099999998</v>
      </c>
      <c r="U26" s="90">
        <f>SUM(U31+U43)</f>
        <v>180629.847</v>
      </c>
      <c r="V26" s="90">
        <f>SUM(V31+V43)</f>
        <v>76769.82</v>
      </c>
      <c r="W26" s="90">
        <f>SUM(W31+W43)</f>
        <v>79664.587</v>
      </c>
      <c r="X26" s="90">
        <f>SUM(X31+X43)</f>
        <v>34613.36</v>
      </c>
      <c r="Y26" s="90">
        <f>SUM(T26:X26)</f>
        <v>520737.475</v>
      </c>
      <c r="Z26" s="28">
        <v>2025</v>
      </c>
      <c r="GR26" s="5"/>
      <c r="GS26" s="5"/>
      <c r="GT26" s="5"/>
    </row>
    <row r="27" spans="1:202" s="4" customFormat="1" ht="27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29" t="s">
        <v>35</v>
      </c>
      <c r="S27" s="86" t="s">
        <v>17</v>
      </c>
      <c r="T27" s="35" t="s">
        <v>17</v>
      </c>
      <c r="U27" s="35" t="s">
        <v>17</v>
      </c>
      <c r="V27" s="35" t="s">
        <v>17</v>
      </c>
      <c r="W27" s="35" t="s">
        <v>17</v>
      </c>
      <c r="X27" s="35" t="s">
        <v>17</v>
      </c>
      <c r="Y27" s="35" t="s">
        <v>17</v>
      </c>
      <c r="Z27" s="28" t="s">
        <v>18</v>
      </c>
      <c r="GR27" s="5"/>
      <c r="GS27" s="5"/>
      <c r="GT27" s="5"/>
    </row>
    <row r="28" spans="1:202" s="4" customFormat="1" ht="25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6" t="s">
        <v>36</v>
      </c>
      <c r="S28" s="86" t="s">
        <v>26</v>
      </c>
      <c r="T28" s="39">
        <v>2505.5</v>
      </c>
      <c r="U28" s="39">
        <v>2505.5</v>
      </c>
      <c r="V28" s="39">
        <v>2505.5</v>
      </c>
      <c r="W28" s="39">
        <v>2505.5</v>
      </c>
      <c r="X28" s="39">
        <v>2505.5</v>
      </c>
      <c r="Y28" s="39">
        <v>2505.5</v>
      </c>
      <c r="Z28" s="28">
        <v>2025</v>
      </c>
      <c r="AA28" s="6"/>
      <c r="GR28" s="5"/>
      <c r="GS28" s="5"/>
      <c r="GT28" s="5"/>
    </row>
    <row r="29" spans="1:202" s="4" customFormat="1" ht="38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2"/>
      <c r="P29" s="32"/>
      <c r="Q29" s="32"/>
      <c r="R29" s="29" t="s">
        <v>37</v>
      </c>
      <c r="S29" s="86" t="s">
        <v>25</v>
      </c>
      <c r="T29" s="37">
        <v>53.59443</v>
      </c>
      <c r="U29" s="37">
        <f>U45</f>
        <v>122.74443</v>
      </c>
      <c r="V29" s="37">
        <f>V45</f>
        <v>122.74443</v>
      </c>
      <c r="W29" s="37">
        <f>W45</f>
        <v>122.74443</v>
      </c>
      <c r="X29" s="37">
        <f>X45</f>
        <v>13.64443</v>
      </c>
      <c r="Y29" s="37">
        <f>Y45</f>
        <v>122.74443</v>
      </c>
      <c r="Z29" s="43">
        <v>2025</v>
      </c>
      <c r="AA29" s="6"/>
      <c r="GR29" s="5"/>
      <c r="GS29" s="5"/>
      <c r="GT29" s="5"/>
    </row>
    <row r="30" spans="1:202" s="4" customFormat="1" ht="5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48" t="s">
        <v>38</v>
      </c>
      <c r="S30" s="86" t="s">
        <v>21</v>
      </c>
      <c r="T30" s="27">
        <v>10</v>
      </c>
      <c r="U30" s="27">
        <v>10</v>
      </c>
      <c r="V30" s="27">
        <v>9</v>
      </c>
      <c r="W30" s="27">
        <v>9</v>
      </c>
      <c r="X30" s="27">
        <v>7</v>
      </c>
      <c r="Y30" s="27">
        <v>7</v>
      </c>
      <c r="Z30" s="28">
        <v>2025</v>
      </c>
      <c r="AA30" s="6"/>
      <c r="GR30" s="5"/>
      <c r="GS30" s="5"/>
      <c r="GT30" s="5"/>
    </row>
    <row r="31" spans="1:27" s="4" customFormat="1" ht="30.75" customHeight="1">
      <c r="A31" s="40">
        <v>6</v>
      </c>
      <c r="B31" s="40">
        <v>0</v>
      </c>
      <c r="C31" s="40">
        <v>1</v>
      </c>
      <c r="D31" s="40">
        <v>0</v>
      </c>
      <c r="E31" s="40">
        <v>4</v>
      </c>
      <c r="F31" s="40">
        <v>0</v>
      </c>
      <c r="G31" s="40">
        <v>8</v>
      </c>
      <c r="H31" s="40">
        <v>0</v>
      </c>
      <c r="I31" s="40">
        <v>3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1" t="s">
        <v>29</v>
      </c>
      <c r="P31" s="41" t="s">
        <v>29</v>
      </c>
      <c r="Q31" s="41" t="s">
        <v>29</v>
      </c>
      <c r="R31" s="65" t="s">
        <v>39</v>
      </c>
      <c r="S31" s="86" t="s">
        <v>16</v>
      </c>
      <c r="T31" s="35">
        <f>SUM(T37)</f>
        <v>2062.5330000000004</v>
      </c>
      <c r="U31" s="35">
        <f>U37</f>
        <v>1111.067</v>
      </c>
      <c r="V31" s="35">
        <f>SUM(V32+V37)</f>
        <v>1158.8</v>
      </c>
      <c r="W31" s="35">
        <f>W37</f>
        <v>1208.667</v>
      </c>
      <c r="X31" s="35">
        <f>X37</f>
        <v>559.3</v>
      </c>
      <c r="Y31" s="35">
        <f>SUM(T31:X31)</f>
        <v>6100.367000000001</v>
      </c>
      <c r="Z31" s="28">
        <v>2025</v>
      </c>
      <c r="AA31" s="6"/>
    </row>
    <row r="32" spans="1:26" s="4" customFormat="1" ht="25.5">
      <c r="A32" s="40">
        <v>6</v>
      </c>
      <c r="B32" s="40">
        <v>0</v>
      </c>
      <c r="C32" s="40">
        <v>1</v>
      </c>
      <c r="D32" s="40">
        <v>0</v>
      </c>
      <c r="E32" s="40">
        <v>4</v>
      </c>
      <c r="F32" s="40">
        <v>0</v>
      </c>
      <c r="G32" s="40">
        <v>8</v>
      </c>
      <c r="H32" s="40">
        <v>0</v>
      </c>
      <c r="I32" s="40">
        <v>3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1" t="s">
        <v>29</v>
      </c>
      <c r="P32" s="41" t="s">
        <v>29</v>
      </c>
      <c r="Q32" s="41" t="s">
        <v>29</v>
      </c>
      <c r="R32" s="29" t="s">
        <v>40</v>
      </c>
      <c r="S32" s="86" t="s">
        <v>16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28" t="s">
        <v>18</v>
      </c>
    </row>
    <row r="33" spans="1:202" s="4" customFormat="1" ht="28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29" t="s">
        <v>41</v>
      </c>
      <c r="S33" s="86" t="s">
        <v>22</v>
      </c>
      <c r="T33" s="39">
        <v>2500</v>
      </c>
      <c r="U33" s="39">
        <v>2500</v>
      </c>
      <c r="V33" s="39">
        <v>2500</v>
      </c>
      <c r="W33" s="39">
        <v>2500</v>
      </c>
      <c r="X33" s="39">
        <v>2500</v>
      </c>
      <c r="Y33" s="39">
        <v>2500</v>
      </c>
      <c r="Z33" s="28">
        <v>2025</v>
      </c>
      <c r="GR33" s="5"/>
      <c r="GS33" s="5"/>
      <c r="GT33" s="5"/>
    </row>
    <row r="34" spans="1:202" s="4" customFormat="1" ht="25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29" t="s">
        <v>42</v>
      </c>
      <c r="S34" s="86" t="s">
        <v>21</v>
      </c>
      <c r="T34" s="27">
        <v>5</v>
      </c>
      <c r="U34" s="27">
        <v>5</v>
      </c>
      <c r="V34" s="27">
        <v>4</v>
      </c>
      <c r="W34" s="27">
        <v>4</v>
      </c>
      <c r="X34" s="27">
        <v>3</v>
      </c>
      <c r="Y34" s="27">
        <v>3</v>
      </c>
      <c r="Z34" s="28">
        <v>2025</v>
      </c>
      <c r="GR34" s="5"/>
      <c r="GS34" s="5"/>
      <c r="GT34" s="5"/>
    </row>
    <row r="35" spans="1:202" s="4" customFormat="1" ht="2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/>
      <c r="P35" s="32"/>
      <c r="Q35" s="32"/>
      <c r="R35" s="29" t="s">
        <v>43</v>
      </c>
      <c r="S35" s="86" t="s">
        <v>27</v>
      </c>
      <c r="T35" s="27">
        <v>1</v>
      </c>
      <c r="U35" s="27">
        <v>1</v>
      </c>
      <c r="V35" s="27">
        <v>1</v>
      </c>
      <c r="W35" s="27">
        <v>1</v>
      </c>
      <c r="X35" s="27">
        <v>1</v>
      </c>
      <c r="Y35" s="27">
        <v>1</v>
      </c>
      <c r="Z35" s="28">
        <v>2025</v>
      </c>
      <c r="GR35" s="5"/>
      <c r="GS35" s="5"/>
      <c r="GT35" s="5"/>
    </row>
    <row r="36" spans="1:202" s="4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2"/>
      <c r="P36" s="32"/>
      <c r="Q36" s="32"/>
      <c r="R36" s="29" t="s">
        <v>44</v>
      </c>
      <c r="S36" s="86" t="s">
        <v>27</v>
      </c>
      <c r="T36" s="27">
        <v>1</v>
      </c>
      <c r="U36" s="27">
        <v>1</v>
      </c>
      <c r="V36" s="27">
        <v>1</v>
      </c>
      <c r="W36" s="27">
        <v>1</v>
      </c>
      <c r="X36" s="27">
        <v>1</v>
      </c>
      <c r="Y36" s="27">
        <v>1</v>
      </c>
      <c r="Z36" s="28">
        <v>2025</v>
      </c>
      <c r="GR36" s="5"/>
      <c r="GS36" s="5"/>
      <c r="GT36" s="5"/>
    </row>
    <row r="37" spans="1:202" s="4" customFormat="1" ht="25.5">
      <c r="A37" s="31">
        <v>6</v>
      </c>
      <c r="B37" s="31">
        <v>0</v>
      </c>
      <c r="C37" s="31">
        <v>1</v>
      </c>
      <c r="D37" s="31">
        <v>0</v>
      </c>
      <c r="E37" s="31">
        <v>4</v>
      </c>
      <c r="F37" s="31">
        <v>0</v>
      </c>
      <c r="G37" s="31">
        <v>8</v>
      </c>
      <c r="H37" s="31">
        <v>0</v>
      </c>
      <c r="I37" s="31">
        <v>3</v>
      </c>
      <c r="J37" s="31">
        <v>1</v>
      </c>
      <c r="K37" s="31">
        <v>0</v>
      </c>
      <c r="L37" s="31">
        <v>2</v>
      </c>
      <c r="M37" s="31">
        <v>0</v>
      </c>
      <c r="N37" s="31">
        <v>0</v>
      </c>
      <c r="O37" s="32" t="s">
        <v>29</v>
      </c>
      <c r="P37" s="32" t="s">
        <v>29</v>
      </c>
      <c r="Q37" s="32" t="s">
        <v>29</v>
      </c>
      <c r="R37" s="29" t="s">
        <v>45</v>
      </c>
      <c r="S37" s="86" t="s">
        <v>16</v>
      </c>
      <c r="T37" s="35">
        <f>SUM(T39+T41)</f>
        <v>2062.5330000000004</v>
      </c>
      <c r="U37" s="35">
        <f>SUM(U39+U41)</f>
        <v>1111.067</v>
      </c>
      <c r="V37" s="35">
        <f>SUM(V39+V41)</f>
        <v>1158.8</v>
      </c>
      <c r="W37" s="35">
        <f>SUM(W39+W41)</f>
        <v>1208.667</v>
      </c>
      <c r="X37" s="35">
        <f>SUM(X39+X41)</f>
        <v>559.3</v>
      </c>
      <c r="Y37" s="35">
        <f>SUM(T37:X37)</f>
        <v>6100.367000000001</v>
      </c>
      <c r="Z37" s="28">
        <v>2025</v>
      </c>
      <c r="GR37" s="5"/>
      <c r="GS37" s="5"/>
      <c r="GT37" s="5"/>
    </row>
    <row r="38" spans="1:202" s="4" customFormat="1" ht="39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29" t="s">
        <v>46</v>
      </c>
      <c r="S38" s="86" t="s">
        <v>20</v>
      </c>
      <c r="T38" s="39">
        <v>5.5</v>
      </c>
      <c r="U38" s="39">
        <v>5.5</v>
      </c>
      <c r="V38" s="39">
        <v>5.5</v>
      </c>
      <c r="W38" s="39">
        <v>5.5</v>
      </c>
      <c r="X38" s="39">
        <v>5.5</v>
      </c>
      <c r="Y38" s="39">
        <v>5.5</v>
      </c>
      <c r="Z38" s="28">
        <v>2025</v>
      </c>
      <c r="AA38" s="33"/>
      <c r="GR38" s="5"/>
      <c r="GS38" s="5"/>
      <c r="GT38" s="5"/>
    </row>
    <row r="39" spans="1:202" s="4" customFormat="1" ht="42" customHeight="1">
      <c r="A39" s="31">
        <v>6</v>
      </c>
      <c r="B39" s="31">
        <v>0</v>
      </c>
      <c r="C39" s="31">
        <v>1</v>
      </c>
      <c r="D39" s="31">
        <v>0</v>
      </c>
      <c r="E39" s="31">
        <v>4</v>
      </c>
      <c r="F39" s="31">
        <v>0</v>
      </c>
      <c r="G39" s="31">
        <v>8</v>
      </c>
      <c r="H39" s="31">
        <v>0</v>
      </c>
      <c r="I39" s="31">
        <v>3</v>
      </c>
      <c r="J39" s="31">
        <v>1</v>
      </c>
      <c r="K39" s="31">
        <v>0</v>
      </c>
      <c r="L39" s="31">
        <v>2</v>
      </c>
      <c r="M39" s="31">
        <v>1</v>
      </c>
      <c r="N39" s="31">
        <v>0</v>
      </c>
      <c r="O39" s="32" t="s">
        <v>76</v>
      </c>
      <c r="P39" s="32" t="s">
        <v>75</v>
      </c>
      <c r="Q39" s="32" t="s">
        <v>29</v>
      </c>
      <c r="R39" s="29" t="s">
        <v>47</v>
      </c>
      <c r="S39" s="86" t="s">
        <v>16</v>
      </c>
      <c r="T39" s="35">
        <v>1546.9</v>
      </c>
      <c r="U39" s="35">
        <v>833.3</v>
      </c>
      <c r="V39" s="35">
        <v>869.1</v>
      </c>
      <c r="W39" s="82">
        <v>906.5</v>
      </c>
      <c r="X39" s="82">
        <v>0</v>
      </c>
      <c r="Y39" s="82">
        <f>SUM(T39:X39)</f>
        <v>4155.799999999999</v>
      </c>
      <c r="Z39" s="28">
        <v>2025</v>
      </c>
      <c r="AA39" s="30"/>
      <c r="GR39" s="5"/>
      <c r="GS39" s="5"/>
      <c r="GT39" s="5"/>
    </row>
    <row r="40" spans="1:202" s="4" customFormat="1" ht="38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29" t="s">
        <v>48</v>
      </c>
      <c r="S40" s="86" t="s">
        <v>19</v>
      </c>
      <c r="T40" s="27">
        <v>75</v>
      </c>
      <c r="U40" s="27">
        <f>T40</f>
        <v>75</v>
      </c>
      <c r="V40" s="27">
        <v>75</v>
      </c>
      <c r="W40" s="87">
        <v>0</v>
      </c>
      <c r="X40" s="87">
        <v>0</v>
      </c>
      <c r="Y40" s="87">
        <f>T40</f>
        <v>75</v>
      </c>
      <c r="Z40" s="28">
        <v>2025</v>
      </c>
      <c r="GR40" s="5"/>
      <c r="GS40" s="5"/>
      <c r="GT40" s="5"/>
    </row>
    <row r="41" spans="1:202" s="4" customFormat="1" ht="38.25">
      <c r="A41" s="50">
        <v>6</v>
      </c>
      <c r="B41" s="50">
        <v>0</v>
      </c>
      <c r="C41" s="50">
        <v>1</v>
      </c>
      <c r="D41" s="50">
        <v>0</v>
      </c>
      <c r="E41" s="50">
        <v>4</v>
      </c>
      <c r="F41" s="50">
        <v>0</v>
      </c>
      <c r="G41" s="50">
        <v>8</v>
      </c>
      <c r="H41" s="50">
        <v>0</v>
      </c>
      <c r="I41" s="50">
        <v>3</v>
      </c>
      <c r="J41" s="50">
        <v>1</v>
      </c>
      <c r="K41" s="50">
        <v>0</v>
      </c>
      <c r="L41" s="50">
        <v>2</v>
      </c>
      <c r="M41" s="50" t="s">
        <v>30</v>
      </c>
      <c r="N41" s="50">
        <v>0</v>
      </c>
      <c r="O41" s="32" t="s">
        <v>76</v>
      </c>
      <c r="P41" s="32" t="s">
        <v>75</v>
      </c>
      <c r="Q41" s="32" t="s">
        <v>29</v>
      </c>
      <c r="R41" s="29" t="s">
        <v>49</v>
      </c>
      <c r="S41" s="86" t="s">
        <v>16</v>
      </c>
      <c r="T41" s="35">
        <v>515.633</v>
      </c>
      <c r="U41" s="35">
        <v>277.767</v>
      </c>
      <c r="V41" s="35">
        <v>289.7</v>
      </c>
      <c r="W41" s="82">
        <v>302.167</v>
      </c>
      <c r="X41" s="82">
        <v>559.3</v>
      </c>
      <c r="Y41" s="82">
        <f>SUM(T41:X41)</f>
        <v>1944.567</v>
      </c>
      <c r="Z41" s="28">
        <v>2025</v>
      </c>
      <c r="GR41" s="5"/>
      <c r="GS41" s="5"/>
      <c r="GT41" s="5"/>
    </row>
    <row r="42" spans="1:202" s="4" customFormat="1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29" t="s">
        <v>50</v>
      </c>
      <c r="S42" s="86" t="s">
        <v>19</v>
      </c>
      <c r="T42" s="27">
        <v>25</v>
      </c>
      <c r="U42" s="27">
        <f>T42</f>
        <v>25</v>
      </c>
      <c r="V42" s="27">
        <f>U42</f>
        <v>25</v>
      </c>
      <c r="W42" s="87">
        <v>25</v>
      </c>
      <c r="X42" s="87">
        <v>25</v>
      </c>
      <c r="Y42" s="87">
        <v>25</v>
      </c>
      <c r="Z42" s="28">
        <v>2025</v>
      </c>
      <c r="GR42" s="5"/>
      <c r="GS42" s="5"/>
      <c r="GT42" s="5"/>
    </row>
    <row r="43" spans="1:202" s="4" customFormat="1" ht="42.75" customHeight="1">
      <c r="A43" s="31">
        <v>6</v>
      </c>
      <c r="B43" s="31">
        <v>0</v>
      </c>
      <c r="C43" s="31">
        <v>1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3</v>
      </c>
      <c r="J43" s="31">
        <v>2</v>
      </c>
      <c r="K43" s="31">
        <v>0</v>
      </c>
      <c r="L43" s="31">
        <v>0</v>
      </c>
      <c r="M43" s="31">
        <v>0</v>
      </c>
      <c r="N43" s="31">
        <v>0</v>
      </c>
      <c r="O43" s="32" t="s">
        <v>29</v>
      </c>
      <c r="P43" s="32" t="s">
        <v>29</v>
      </c>
      <c r="Q43" s="32" t="s">
        <v>29</v>
      </c>
      <c r="R43" s="65" t="s">
        <v>51</v>
      </c>
      <c r="S43" s="86" t="s">
        <v>16</v>
      </c>
      <c r="T43" s="35">
        <f>SUM(T44+T51+T58)</f>
        <v>146997.32799999998</v>
      </c>
      <c r="U43" s="35">
        <f>SUM(U44+U51+U58)</f>
        <v>179518.78</v>
      </c>
      <c r="V43" s="35">
        <f>SUM(V44+V51+V58)</f>
        <v>75611.02</v>
      </c>
      <c r="W43" s="35">
        <f>SUM(W44+W51+W58)</f>
        <v>78455.92</v>
      </c>
      <c r="X43" s="35">
        <f>SUM(X44+X51+X58)</f>
        <v>34054.06</v>
      </c>
      <c r="Y43" s="35">
        <f>SUM(T43:X43)</f>
        <v>514637.108</v>
      </c>
      <c r="Z43" s="28">
        <v>2025</v>
      </c>
      <c r="GR43" s="5"/>
      <c r="GS43" s="5"/>
      <c r="GT43" s="5"/>
    </row>
    <row r="44" spans="1:202" s="4" customFormat="1" ht="25.5">
      <c r="A44" s="51">
        <v>6</v>
      </c>
      <c r="B44" s="51">
        <v>0</v>
      </c>
      <c r="C44" s="51">
        <v>1</v>
      </c>
      <c r="D44" s="51">
        <v>0</v>
      </c>
      <c r="E44" s="51">
        <v>4</v>
      </c>
      <c r="F44" s="51">
        <v>0</v>
      </c>
      <c r="G44" s="51">
        <v>9</v>
      </c>
      <c r="H44" s="51">
        <v>0</v>
      </c>
      <c r="I44" s="51">
        <v>3</v>
      </c>
      <c r="J44" s="51">
        <v>2</v>
      </c>
      <c r="K44" s="51">
        <v>0</v>
      </c>
      <c r="L44" s="51">
        <v>1</v>
      </c>
      <c r="M44" s="51">
        <v>0</v>
      </c>
      <c r="N44" s="51">
        <v>0</v>
      </c>
      <c r="O44" s="32" t="s">
        <v>29</v>
      </c>
      <c r="P44" s="32" t="s">
        <v>29</v>
      </c>
      <c r="Q44" s="32" t="s">
        <v>29</v>
      </c>
      <c r="R44" s="29" t="s">
        <v>52</v>
      </c>
      <c r="S44" s="86" t="s">
        <v>16</v>
      </c>
      <c r="T44" s="35">
        <f>SUM(T47+T49)</f>
        <v>3214.21</v>
      </c>
      <c r="U44" s="35">
        <f>SUM(U47+U49)</f>
        <v>8760.839</v>
      </c>
      <c r="V44" s="35">
        <f>SUM(V47+V49)</f>
        <v>8353.77</v>
      </c>
      <c r="W44" s="35">
        <f>SUM(W47+W49)</f>
        <v>8688.67</v>
      </c>
      <c r="X44" s="35">
        <f>SUM(X47+X49)</f>
        <v>115.06</v>
      </c>
      <c r="Y44" s="35">
        <f>SUM(T44:X44)</f>
        <v>29132.549000000003</v>
      </c>
      <c r="Z44" s="28">
        <v>2025</v>
      </c>
      <c r="GR44" s="5"/>
      <c r="GS44" s="5"/>
      <c r="GT44" s="5"/>
    </row>
    <row r="45" spans="1:202" s="4" customFormat="1" ht="5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88" t="s">
        <v>53</v>
      </c>
      <c r="S45" s="86" t="s">
        <v>25</v>
      </c>
      <c r="T45" s="37">
        <v>53.59443</v>
      </c>
      <c r="U45" s="37">
        <f>SUM(U48+U50)</f>
        <v>122.74443</v>
      </c>
      <c r="V45" s="37">
        <f>SUM(V48+V50)</f>
        <v>122.74443</v>
      </c>
      <c r="W45" s="37">
        <f>SUM(W48+W50)</f>
        <v>122.74443</v>
      </c>
      <c r="X45" s="37">
        <f>SUM(X48+X50)</f>
        <v>13.64443</v>
      </c>
      <c r="Y45" s="37">
        <f>SUM(Y48+Y50)</f>
        <v>122.74443</v>
      </c>
      <c r="Z45" s="28">
        <v>2025</v>
      </c>
      <c r="GR45" s="5"/>
      <c r="GS45" s="5"/>
      <c r="GT45" s="5"/>
    </row>
    <row r="46" spans="1:202" s="4" customFormat="1" ht="5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88" t="s">
        <v>54</v>
      </c>
      <c r="S46" s="86" t="s">
        <v>21</v>
      </c>
      <c r="T46" s="27">
        <v>5</v>
      </c>
      <c r="U46" s="27">
        <v>5</v>
      </c>
      <c r="V46" s="27">
        <v>4</v>
      </c>
      <c r="W46" s="27">
        <v>4</v>
      </c>
      <c r="X46" s="27">
        <v>3</v>
      </c>
      <c r="Y46" s="27">
        <v>3</v>
      </c>
      <c r="Z46" s="28">
        <v>2025</v>
      </c>
      <c r="GR46" s="5"/>
      <c r="GS46" s="5"/>
      <c r="GT46" s="5"/>
    </row>
    <row r="47" spans="1:202" s="4" customFormat="1" ht="53.25" customHeight="1">
      <c r="A47" s="51">
        <v>6</v>
      </c>
      <c r="B47" s="51">
        <v>0</v>
      </c>
      <c r="C47" s="51">
        <v>1</v>
      </c>
      <c r="D47" s="51">
        <v>0</v>
      </c>
      <c r="E47" s="51">
        <v>4</v>
      </c>
      <c r="F47" s="51">
        <v>0</v>
      </c>
      <c r="G47" s="51">
        <v>9</v>
      </c>
      <c r="H47" s="51">
        <v>0</v>
      </c>
      <c r="I47" s="51">
        <v>3</v>
      </c>
      <c r="J47" s="51">
        <v>2</v>
      </c>
      <c r="K47" s="51">
        <v>0</v>
      </c>
      <c r="L47" s="51">
        <v>1</v>
      </c>
      <c r="M47" s="51">
        <v>1</v>
      </c>
      <c r="N47" s="51">
        <v>0</v>
      </c>
      <c r="O47" s="32" t="s">
        <v>32</v>
      </c>
      <c r="P47" s="32" t="s">
        <v>31</v>
      </c>
      <c r="Q47" s="32" t="s">
        <v>29</v>
      </c>
      <c r="R47" s="29" t="s">
        <v>55</v>
      </c>
      <c r="S47" s="86" t="s">
        <v>16</v>
      </c>
      <c r="T47" s="35">
        <v>3113.9</v>
      </c>
      <c r="U47" s="35">
        <v>7922.6</v>
      </c>
      <c r="V47" s="35">
        <v>8239.5</v>
      </c>
      <c r="W47" s="35">
        <v>8569.1</v>
      </c>
      <c r="X47" s="35">
        <v>0</v>
      </c>
      <c r="Y47" s="35">
        <f>SUM(T47:X47)</f>
        <v>27845.1</v>
      </c>
      <c r="Z47" s="28">
        <v>2025</v>
      </c>
      <c r="GR47" s="5"/>
      <c r="GS47" s="5"/>
      <c r="GT47" s="5"/>
    </row>
    <row r="48" spans="1:202" s="4" customFormat="1" ht="6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29" t="s">
        <v>56</v>
      </c>
      <c r="S48" s="86" t="s">
        <v>23</v>
      </c>
      <c r="T48" s="39">
        <v>50.4</v>
      </c>
      <c r="U48" s="39">
        <v>109.1</v>
      </c>
      <c r="V48" s="39">
        <v>109.1</v>
      </c>
      <c r="W48" s="39">
        <v>109.1</v>
      </c>
      <c r="X48" s="39">
        <v>0</v>
      </c>
      <c r="Y48" s="39">
        <v>109.1</v>
      </c>
      <c r="Z48" s="28">
        <v>2025</v>
      </c>
      <c r="GR48" s="5"/>
      <c r="GS48" s="5"/>
      <c r="GT48" s="5"/>
    </row>
    <row r="49" spans="1:26" ht="51">
      <c r="A49" s="51">
        <v>6</v>
      </c>
      <c r="B49" s="51">
        <v>0</v>
      </c>
      <c r="C49" s="51">
        <v>1</v>
      </c>
      <c r="D49" s="51">
        <v>0</v>
      </c>
      <c r="E49" s="51">
        <v>4</v>
      </c>
      <c r="F49" s="51">
        <v>0</v>
      </c>
      <c r="G49" s="51">
        <v>9</v>
      </c>
      <c r="H49" s="51">
        <v>0</v>
      </c>
      <c r="I49" s="51">
        <v>3</v>
      </c>
      <c r="J49" s="51">
        <v>2</v>
      </c>
      <c r="K49" s="51">
        <v>0</v>
      </c>
      <c r="L49" s="51">
        <v>1</v>
      </c>
      <c r="M49" s="51">
        <v>2</v>
      </c>
      <c r="N49" s="51">
        <v>0</v>
      </c>
      <c r="O49" s="32" t="s">
        <v>29</v>
      </c>
      <c r="P49" s="32" t="s">
        <v>31</v>
      </c>
      <c r="Q49" s="32" t="s">
        <v>29</v>
      </c>
      <c r="R49" s="29" t="s">
        <v>57</v>
      </c>
      <c r="S49" s="86" t="s">
        <v>16</v>
      </c>
      <c r="T49" s="35">
        <v>100.31</v>
      </c>
      <c r="U49" s="35">
        <v>838.239</v>
      </c>
      <c r="V49" s="35">
        <v>114.27</v>
      </c>
      <c r="W49" s="35">
        <v>119.57</v>
      </c>
      <c r="X49" s="35">
        <v>115.06</v>
      </c>
      <c r="Y49" s="35">
        <f>T49+U49+V49+W49+X49+AA50</f>
        <v>1287.4489999999998</v>
      </c>
      <c r="Z49" s="28">
        <v>2025</v>
      </c>
    </row>
    <row r="50" spans="1:26" ht="5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29" t="s">
        <v>28</v>
      </c>
      <c r="S50" s="86" t="s">
        <v>23</v>
      </c>
      <c r="T50" s="37">
        <v>3.19443</v>
      </c>
      <c r="U50" s="37">
        <v>13.64443</v>
      </c>
      <c r="V50" s="37">
        <v>13.64443</v>
      </c>
      <c r="W50" s="37">
        <v>13.64443</v>
      </c>
      <c r="X50" s="37">
        <v>13.64443</v>
      </c>
      <c r="Y50" s="37">
        <v>13.64443</v>
      </c>
      <c r="Z50" s="28">
        <f>Z49</f>
        <v>2025</v>
      </c>
    </row>
    <row r="51" spans="1:202" s="4" customFormat="1" ht="38.25">
      <c r="A51" s="51">
        <v>6</v>
      </c>
      <c r="B51" s="51">
        <v>0</v>
      </c>
      <c r="C51" s="51">
        <v>1</v>
      </c>
      <c r="D51" s="51">
        <v>0</v>
      </c>
      <c r="E51" s="51">
        <v>4</v>
      </c>
      <c r="F51" s="51">
        <v>0</v>
      </c>
      <c r="G51" s="51">
        <v>9</v>
      </c>
      <c r="H51" s="51">
        <v>0</v>
      </c>
      <c r="I51" s="51">
        <v>3</v>
      </c>
      <c r="J51" s="51">
        <v>2</v>
      </c>
      <c r="K51" s="51">
        <v>0</v>
      </c>
      <c r="L51" s="51">
        <v>2</v>
      </c>
      <c r="M51" s="51">
        <v>0</v>
      </c>
      <c r="N51" s="51">
        <v>0</v>
      </c>
      <c r="O51" s="32" t="s">
        <v>29</v>
      </c>
      <c r="P51" s="32" t="s">
        <v>29</v>
      </c>
      <c r="Q51" s="32" t="s">
        <v>29</v>
      </c>
      <c r="R51" s="29" t="s">
        <v>64</v>
      </c>
      <c r="S51" s="86" t="s">
        <v>16</v>
      </c>
      <c r="T51" s="35">
        <f aca="true" t="shared" si="0" ref="T51:Y51">T54+T56</f>
        <v>6784.75</v>
      </c>
      <c r="U51" s="35">
        <f t="shared" si="0"/>
        <v>5165.25</v>
      </c>
      <c r="V51" s="35">
        <f t="shared" si="0"/>
        <v>2523.5</v>
      </c>
      <c r="W51" s="35">
        <f t="shared" si="0"/>
        <v>2528.75</v>
      </c>
      <c r="X51" s="35">
        <f t="shared" si="0"/>
        <v>1268.77</v>
      </c>
      <c r="Y51" s="35">
        <f t="shared" si="0"/>
        <v>18271.019999999997</v>
      </c>
      <c r="Z51" s="28">
        <v>2025</v>
      </c>
      <c r="GR51" s="5"/>
      <c r="GS51" s="5"/>
      <c r="GT51" s="5"/>
    </row>
    <row r="52" spans="1:202" s="4" customFormat="1" ht="5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2"/>
      <c r="P52" s="32"/>
      <c r="Q52" s="32"/>
      <c r="R52" s="29" t="s">
        <v>65</v>
      </c>
      <c r="S52" s="86" t="s">
        <v>21</v>
      </c>
      <c r="T52" s="27">
        <v>7</v>
      </c>
      <c r="U52" s="27">
        <v>4</v>
      </c>
      <c r="V52" s="27">
        <v>4</v>
      </c>
      <c r="W52" s="27">
        <v>4</v>
      </c>
      <c r="X52" s="27">
        <v>4</v>
      </c>
      <c r="Y52" s="27">
        <f>SUM(T52:X52)</f>
        <v>23</v>
      </c>
      <c r="Z52" s="28">
        <v>2025</v>
      </c>
      <c r="GR52" s="5"/>
      <c r="GS52" s="5"/>
      <c r="GT52" s="5"/>
    </row>
    <row r="53" spans="1:202" s="4" customFormat="1" ht="38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2"/>
      <c r="P53" s="32"/>
      <c r="Q53" s="32"/>
      <c r="R53" s="29" t="s">
        <v>66</v>
      </c>
      <c r="S53" s="86" t="s">
        <v>21</v>
      </c>
      <c r="T53" s="27">
        <v>6</v>
      </c>
      <c r="U53" s="27">
        <v>6</v>
      </c>
      <c r="V53" s="27">
        <v>6</v>
      </c>
      <c r="W53" s="27">
        <v>6</v>
      </c>
      <c r="X53" s="27">
        <v>6</v>
      </c>
      <c r="Y53" s="27">
        <f>SUM(T53:X53)</f>
        <v>30</v>
      </c>
      <c r="Z53" s="28">
        <v>2025</v>
      </c>
      <c r="GR53" s="5"/>
      <c r="GS53" s="5"/>
      <c r="GT53" s="5"/>
    </row>
    <row r="54" spans="1:202" s="4" customFormat="1" ht="51">
      <c r="A54" s="51">
        <v>6</v>
      </c>
      <c r="B54" s="51">
        <v>0</v>
      </c>
      <c r="C54" s="51">
        <v>1</v>
      </c>
      <c r="D54" s="51">
        <v>0</v>
      </c>
      <c r="E54" s="51">
        <v>4</v>
      </c>
      <c r="F54" s="51">
        <v>0</v>
      </c>
      <c r="G54" s="51">
        <v>9</v>
      </c>
      <c r="H54" s="51">
        <v>0</v>
      </c>
      <c r="I54" s="51">
        <v>3</v>
      </c>
      <c r="J54" s="51">
        <v>2</v>
      </c>
      <c r="K54" s="51" t="s">
        <v>77</v>
      </c>
      <c r="L54" s="51">
        <v>3</v>
      </c>
      <c r="M54" s="51">
        <v>1</v>
      </c>
      <c r="N54" s="51">
        <v>1</v>
      </c>
      <c r="O54" s="32" t="s">
        <v>29</v>
      </c>
      <c r="P54" s="32" t="s">
        <v>78</v>
      </c>
      <c r="Q54" s="32" t="s">
        <v>29</v>
      </c>
      <c r="R54" s="60" t="s">
        <v>58</v>
      </c>
      <c r="S54" s="61" t="s">
        <v>16</v>
      </c>
      <c r="T54" s="62">
        <v>5427.8</v>
      </c>
      <c r="U54" s="62">
        <v>4132.2</v>
      </c>
      <c r="V54" s="62">
        <v>2018.8</v>
      </c>
      <c r="W54" s="62">
        <v>2023</v>
      </c>
      <c r="X54" s="62">
        <v>0</v>
      </c>
      <c r="Y54" s="62">
        <f>SUM(T54:X54)</f>
        <v>13601.8</v>
      </c>
      <c r="Z54" s="47">
        <v>2025</v>
      </c>
      <c r="GR54" s="5"/>
      <c r="GS54" s="5"/>
      <c r="GT54" s="5"/>
    </row>
    <row r="55" spans="1:202" s="4" customFormat="1" ht="38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2"/>
      <c r="P55" s="32"/>
      <c r="Q55" s="32"/>
      <c r="R55" s="29" t="s">
        <v>48</v>
      </c>
      <c r="S55" s="86" t="s">
        <v>19</v>
      </c>
      <c r="T55" s="27">
        <v>80</v>
      </c>
      <c r="U55" s="27">
        <v>80</v>
      </c>
      <c r="V55" s="27">
        <v>80</v>
      </c>
      <c r="W55" s="27">
        <v>80</v>
      </c>
      <c r="X55" s="27">
        <v>0</v>
      </c>
      <c r="Y55" s="27">
        <v>80</v>
      </c>
      <c r="Z55" s="28">
        <v>2025</v>
      </c>
      <c r="GR55" s="5"/>
      <c r="GS55" s="5"/>
      <c r="GT55" s="5"/>
    </row>
    <row r="56" spans="1:202" s="4" customFormat="1" ht="63.75">
      <c r="A56" s="51">
        <v>6</v>
      </c>
      <c r="B56" s="51">
        <v>0</v>
      </c>
      <c r="C56" s="51">
        <v>1</v>
      </c>
      <c r="D56" s="51">
        <v>0</v>
      </c>
      <c r="E56" s="51">
        <v>4</v>
      </c>
      <c r="F56" s="51">
        <v>0</v>
      </c>
      <c r="G56" s="51">
        <v>9</v>
      </c>
      <c r="H56" s="51">
        <v>0</v>
      </c>
      <c r="I56" s="51">
        <v>3</v>
      </c>
      <c r="J56" s="51">
        <v>2</v>
      </c>
      <c r="K56" s="51" t="s">
        <v>77</v>
      </c>
      <c r="L56" s="51">
        <v>3</v>
      </c>
      <c r="M56" s="51" t="s">
        <v>30</v>
      </c>
      <c r="N56" s="51">
        <v>1</v>
      </c>
      <c r="O56" s="32" t="s">
        <v>29</v>
      </c>
      <c r="P56" s="32" t="s">
        <v>78</v>
      </c>
      <c r="Q56" s="32" t="s">
        <v>29</v>
      </c>
      <c r="R56" s="29" t="s">
        <v>59</v>
      </c>
      <c r="S56" s="86" t="s">
        <v>16</v>
      </c>
      <c r="T56" s="35">
        <v>1356.95</v>
      </c>
      <c r="U56" s="35">
        <v>1033.05</v>
      </c>
      <c r="V56" s="35">
        <v>504.7</v>
      </c>
      <c r="W56" s="35">
        <v>505.75</v>
      </c>
      <c r="X56" s="35">
        <v>1268.77</v>
      </c>
      <c r="Y56" s="35">
        <f>SUM(T56:X56)</f>
        <v>4669.219999999999</v>
      </c>
      <c r="Z56" s="28">
        <v>2025</v>
      </c>
      <c r="GR56" s="5"/>
      <c r="GS56" s="5"/>
      <c r="GT56" s="5"/>
    </row>
    <row r="57" spans="1:202" s="4" customFormat="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2"/>
      <c r="P57" s="32"/>
      <c r="Q57" s="32"/>
      <c r="R57" s="29" t="s">
        <v>60</v>
      </c>
      <c r="S57" s="86" t="s">
        <v>19</v>
      </c>
      <c r="T57" s="27">
        <v>100</v>
      </c>
      <c r="U57" s="27">
        <v>100</v>
      </c>
      <c r="V57" s="27">
        <v>100</v>
      </c>
      <c r="W57" s="27">
        <v>100</v>
      </c>
      <c r="X57" s="27">
        <v>100</v>
      </c>
      <c r="Y57" s="27">
        <v>100</v>
      </c>
      <c r="Z57" s="28">
        <v>2025</v>
      </c>
      <c r="GR57" s="5"/>
      <c r="GS57" s="5"/>
      <c r="GT57" s="5"/>
    </row>
    <row r="58" spans="1:202" s="4" customFormat="1" ht="25.5">
      <c r="A58" s="51">
        <v>6</v>
      </c>
      <c r="B58" s="51">
        <v>0</v>
      </c>
      <c r="C58" s="51">
        <v>1</v>
      </c>
      <c r="D58" s="51">
        <v>0</v>
      </c>
      <c r="E58" s="51">
        <v>4</v>
      </c>
      <c r="F58" s="51">
        <v>0</v>
      </c>
      <c r="G58" s="51">
        <v>9</v>
      </c>
      <c r="H58" s="51">
        <v>0</v>
      </c>
      <c r="I58" s="51">
        <v>3</v>
      </c>
      <c r="J58" s="51">
        <v>2</v>
      </c>
      <c r="K58" s="51">
        <v>0</v>
      </c>
      <c r="L58" s="51">
        <v>3</v>
      </c>
      <c r="M58" s="51">
        <v>0</v>
      </c>
      <c r="N58" s="51">
        <v>0</v>
      </c>
      <c r="O58" s="32" t="s">
        <v>29</v>
      </c>
      <c r="P58" s="32" t="s">
        <v>29</v>
      </c>
      <c r="Q58" s="32" t="s">
        <v>29</v>
      </c>
      <c r="R58" s="29" t="s">
        <v>63</v>
      </c>
      <c r="S58" s="86" t="s">
        <v>16</v>
      </c>
      <c r="T58" s="35">
        <f aca="true" t="shared" si="1" ref="T58:Y58">T59+T62</f>
        <v>136998.368</v>
      </c>
      <c r="U58" s="35">
        <f>U59+U62</f>
        <v>165592.691</v>
      </c>
      <c r="V58" s="35">
        <f t="shared" si="1"/>
        <v>64733.75</v>
      </c>
      <c r="W58" s="35">
        <f t="shared" si="1"/>
        <v>67238.5</v>
      </c>
      <c r="X58" s="35">
        <f t="shared" si="1"/>
        <v>32670.23</v>
      </c>
      <c r="Y58" s="35">
        <f t="shared" si="1"/>
        <v>467233.539</v>
      </c>
      <c r="Z58" s="28">
        <v>2025</v>
      </c>
      <c r="GR58" s="5"/>
      <c r="GS58" s="5"/>
      <c r="GT58" s="5"/>
    </row>
    <row r="59" spans="1:202" s="4" customFormat="1" ht="38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2"/>
      <c r="P59" s="32"/>
      <c r="Q59" s="32"/>
      <c r="R59" s="29" t="s">
        <v>67</v>
      </c>
      <c r="S59" s="86" t="s">
        <v>16</v>
      </c>
      <c r="T59" s="35">
        <f>SUM(T65+T67+T69)</f>
        <v>14341.142</v>
      </c>
      <c r="U59" s="35">
        <f>SUM(U65+U67+U69)</f>
        <v>15204.158</v>
      </c>
      <c r="V59" s="35">
        <f>SUM(V65+V67+V69)</f>
        <v>6748.625</v>
      </c>
      <c r="W59" s="35">
        <f>SUM(W65+W67+W69)</f>
        <v>6972.75</v>
      </c>
      <c r="X59" s="35">
        <f>SUM(X65+X67+X69)</f>
        <v>2960.11</v>
      </c>
      <c r="Y59" s="35">
        <f aca="true" t="shared" si="2" ref="Y59:Y64">SUM(T59:X59)</f>
        <v>46226.785</v>
      </c>
      <c r="Z59" s="28">
        <v>2025</v>
      </c>
      <c r="GR59" s="5"/>
      <c r="GS59" s="5"/>
      <c r="GT59" s="5"/>
    </row>
    <row r="60" spans="1:202" s="4" customFormat="1" ht="5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2"/>
      <c r="P60" s="32"/>
      <c r="Q60" s="32"/>
      <c r="R60" s="29" t="s">
        <v>68</v>
      </c>
      <c r="S60" s="86" t="s">
        <v>21</v>
      </c>
      <c r="T60" s="27">
        <v>3</v>
      </c>
      <c r="U60" s="27">
        <v>3</v>
      </c>
      <c r="V60" s="27">
        <v>3</v>
      </c>
      <c r="W60" s="27">
        <v>3</v>
      </c>
      <c r="X60" s="27">
        <v>3</v>
      </c>
      <c r="Y60" s="27">
        <f t="shared" si="2"/>
        <v>15</v>
      </c>
      <c r="Z60" s="28">
        <v>2025</v>
      </c>
      <c r="GR60" s="5"/>
      <c r="GS60" s="5"/>
      <c r="GT60" s="5"/>
    </row>
    <row r="61" spans="1:202" s="4" customFormat="1" ht="38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2"/>
      <c r="P61" s="32"/>
      <c r="Q61" s="32"/>
      <c r="R61" s="29" t="s">
        <v>69</v>
      </c>
      <c r="S61" s="86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27">
        <v>4000</v>
      </c>
      <c r="Y61" s="27">
        <f t="shared" si="2"/>
        <v>22888</v>
      </c>
      <c r="Z61" s="28">
        <v>2025</v>
      </c>
      <c r="GR61" s="5"/>
      <c r="GS61" s="5"/>
      <c r="GT61" s="5"/>
    </row>
    <row r="62" spans="1:202" s="4" customFormat="1" ht="33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2"/>
      <c r="P62" s="32"/>
      <c r="Q62" s="32"/>
      <c r="R62" s="29" t="s">
        <v>72</v>
      </c>
      <c r="S62" s="86" t="s">
        <v>16</v>
      </c>
      <c r="T62" s="35">
        <f>SUM(T71+T73+T75)</f>
        <v>122657.226</v>
      </c>
      <c r="U62" s="35">
        <f>SUM(U71+U73+U75+U77+U79+U82)</f>
        <v>150388.533</v>
      </c>
      <c r="V62" s="35">
        <f>SUM(V71+V73+V75)</f>
        <v>57985.125</v>
      </c>
      <c r="W62" s="35">
        <f>SUM(W71+W73+W75)</f>
        <v>60265.75</v>
      </c>
      <c r="X62" s="35">
        <f>SUM(X71+X73+X75)</f>
        <v>29710.12</v>
      </c>
      <c r="Y62" s="35">
        <f t="shared" si="2"/>
        <v>421006.75399999996</v>
      </c>
      <c r="Z62" s="28">
        <v>2025</v>
      </c>
      <c r="GR62" s="5"/>
      <c r="GS62" s="5"/>
      <c r="GT62" s="5"/>
    </row>
    <row r="63" spans="1:202" s="4" customFormat="1" ht="25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P63" s="32"/>
      <c r="Q63" s="32"/>
      <c r="R63" s="29" t="s">
        <v>73</v>
      </c>
      <c r="S63" s="86" t="s">
        <v>21</v>
      </c>
      <c r="T63" s="27">
        <v>7</v>
      </c>
      <c r="U63" s="27">
        <v>6</v>
      </c>
      <c r="V63" s="27">
        <v>6</v>
      </c>
      <c r="W63" s="27">
        <v>6</v>
      </c>
      <c r="X63" s="27">
        <v>6</v>
      </c>
      <c r="Y63" s="27">
        <f t="shared" si="2"/>
        <v>31</v>
      </c>
      <c r="Z63" s="28">
        <v>2025</v>
      </c>
      <c r="GR63" s="5"/>
      <c r="GS63" s="5"/>
      <c r="GT63" s="5"/>
    </row>
    <row r="64" spans="1:202" s="4" customFormat="1" ht="25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P64" s="32"/>
      <c r="Q64" s="32"/>
      <c r="R64" s="29" t="s">
        <v>74</v>
      </c>
      <c r="S64" s="86" t="s">
        <v>25</v>
      </c>
      <c r="T64" s="35">
        <v>9.801</v>
      </c>
      <c r="U64" s="35">
        <v>7</v>
      </c>
      <c r="V64" s="35">
        <v>7</v>
      </c>
      <c r="W64" s="35">
        <v>7</v>
      </c>
      <c r="X64" s="35">
        <v>7</v>
      </c>
      <c r="Y64" s="35">
        <f t="shared" si="2"/>
        <v>37.801</v>
      </c>
      <c r="Z64" s="28">
        <v>2025</v>
      </c>
      <c r="GR64" s="5"/>
      <c r="GS64" s="5"/>
      <c r="GT64" s="5"/>
    </row>
    <row r="65" spans="1:26" ht="53.25" customHeight="1">
      <c r="A65" s="45">
        <v>6</v>
      </c>
      <c r="B65" s="46">
        <v>0</v>
      </c>
      <c r="C65" s="40">
        <v>1</v>
      </c>
      <c r="D65" s="40">
        <v>0</v>
      </c>
      <c r="E65" s="40">
        <v>4</v>
      </c>
      <c r="F65" s="40">
        <v>0</v>
      </c>
      <c r="G65" s="40">
        <v>9</v>
      </c>
      <c r="H65" s="40">
        <v>0</v>
      </c>
      <c r="I65" s="40">
        <v>3</v>
      </c>
      <c r="J65" s="40">
        <v>2</v>
      </c>
      <c r="K65" s="40">
        <v>0</v>
      </c>
      <c r="L65" s="40">
        <v>3</v>
      </c>
      <c r="M65" s="40">
        <v>1</v>
      </c>
      <c r="N65" s="40">
        <v>1</v>
      </c>
      <c r="O65" s="41" t="s">
        <v>29</v>
      </c>
      <c r="P65" s="41" t="s">
        <v>31</v>
      </c>
      <c r="Q65" s="41" t="s">
        <v>29</v>
      </c>
      <c r="R65" s="29" t="s">
        <v>70</v>
      </c>
      <c r="S65" s="86" t="s">
        <v>16</v>
      </c>
      <c r="T65" s="35">
        <v>11224.7</v>
      </c>
      <c r="U65" s="35">
        <v>11834.2</v>
      </c>
      <c r="V65" s="35">
        <v>5398.9</v>
      </c>
      <c r="W65" s="35">
        <v>5578.2</v>
      </c>
      <c r="X65" s="35">
        <v>0</v>
      </c>
      <c r="Y65" s="35">
        <f>SUM(T65:X65)</f>
        <v>34036</v>
      </c>
      <c r="Z65" s="28">
        <v>2025</v>
      </c>
    </row>
    <row r="66" spans="1:202" s="4" customFormat="1" ht="38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29" t="s">
        <v>61</v>
      </c>
      <c r="S66" s="86" t="s">
        <v>19</v>
      </c>
      <c r="T66" s="27">
        <v>80</v>
      </c>
      <c r="U66" s="27">
        <v>80</v>
      </c>
      <c r="V66" s="27">
        <v>80</v>
      </c>
      <c r="W66" s="27">
        <v>80</v>
      </c>
      <c r="X66" s="27">
        <v>0</v>
      </c>
      <c r="Y66" s="27">
        <v>80</v>
      </c>
      <c r="Z66" s="28">
        <v>2025</v>
      </c>
      <c r="GR66" s="5"/>
      <c r="GS66" s="5"/>
      <c r="GT66" s="5"/>
    </row>
    <row r="67" spans="1:26" ht="51">
      <c r="A67" s="42">
        <v>6</v>
      </c>
      <c r="B67" s="40">
        <v>0</v>
      </c>
      <c r="C67" s="40">
        <v>1</v>
      </c>
      <c r="D67" s="40">
        <v>0</v>
      </c>
      <c r="E67" s="40">
        <v>4</v>
      </c>
      <c r="F67" s="40">
        <v>0</v>
      </c>
      <c r="G67" s="40">
        <v>9</v>
      </c>
      <c r="H67" s="40">
        <v>0</v>
      </c>
      <c r="I67" s="40">
        <v>3</v>
      </c>
      <c r="J67" s="40">
        <v>2</v>
      </c>
      <c r="K67" s="40">
        <v>0</v>
      </c>
      <c r="L67" s="40">
        <v>3</v>
      </c>
      <c r="M67" s="40" t="s">
        <v>30</v>
      </c>
      <c r="N67" s="40">
        <v>1</v>
      </c>
      <c r="O67" s="41" t="s">
        <v>29</v>
      </c>
      <c r="P67" s="41" t="s">
        <v>31</v>
      </c>
      <c r="Q67" s="41" t="s">
        <v>29</v>
      </c>
      <c r="R67" s="29" t="s">
        <v>71</v>
      </c>
      <c r="S67" s="86" t="s">
        <v>16</v>
      </c>
      <c r="T67" s="35">
        <v>2806.175</v>
      </c>
      <c r="U67" s="35">
        <v>2958.55</v>
      </c>
      <c r="V67" s="35">
        <v>1349.725</v>
      </c>
      <c r="W67" s="35">
        <v>1394.55</v>
      </c>
      <c r="X67" s="35">
        <v>2960.11</v>
      </c>
      <c r="Y67" s="35">
        <f>SUM(T67:X67)</f>
        <v>11469.11</v>
      </c>
      <c r="Z67" s="28">
        <v>2025</v>
      </c>
    </row>
    <row r="68" spans="1:202" s="4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29" t="s">
        <v>60</v>
      </c>
      <c r="S68" s="86" t="s">
        <v>19</v>
      </c>
      <c r="T68" s="27">
        <v>100</v>
      </c>
      <c r="U68" s="27">
        <v>100</v>
      </c>
      <c r="V68" s="27">
        <v>100</v>
      </c>
      <c r="W68" s="27">
        <v>100</v>
      </c>
      <c r="X68" s="27">
        <v>100</v>
      </c>
      <c r="Y68" s="27">
        <v>100</v>
      </c>
      <c r="Z68" s="28">
        <v>2025</v>
      </c>
      <c r="GR68" s="5"/>
      <c r="GS68" s="5"/>
      <c r="GT68" s="5"/>
    </row>
    <row r="69" spans="1:202" s="4" customFormat="1" ht="63.75">
      <c r="A69" s="42">
        <v>6</v>
      </c>
      <c r="B69" s="40">
        <v>0</v>
      </c>
      <c r="C69" s="40">
        <v>1</v>
      </c>
      <c r="D69" s="40">
        <v>0</v>
      </c>
      <c r="E69" s="40">
        <v>4</v>
      </c>
      <c r="F69" s="40">
        <v>0</v>
      </c>
      <c r="G69" s="40">
        <v>9</v>
      </c>
      <c r="H69" s="40">
        <v>0</v>
      </c>
      <c r="I69" s="40">
        <v>3</v>
      </c>
      <c r="J69" s="40">
        <v>2</v>
      </c>
      <c r="K69" s="40">
        <v>0</v>
      </c>
      <c r="L69" s="40">
        <v>3</v>
      </c>
      <c r="M69" s="40">
        <v>4</v>
      </c>
      <c r="N69" s="40">
        <v>0</v>
      </c>
      <c r="O69" s="41" t="s">
        <v>81</v>
      </c>
      <c r="P69" s="41" t="s">
        <v>76</v>
      </c>
      <c r="Q69" s="41" t="s">
        <v>29</v>
      </c>
      <c r="R69" s="29" t="s">
        <v>84</v>
      </c>
      <c r="S69" s="86" t="s">
        <v>16</v>
      </c>
      <c r="T69" s="63">
        <v>310.267</v>
      </c>
      <c r="U69" s="63">
        <v>411.408</v>
      </c>
      <c r="V69" s="63">
        <v>0</v>
      </c>
      <c r="W69" s="63">
        <v>0</v>
      </c>
      <c r="X69" s="63">
        <v>0</v>
      </c>
      <c r="Y69" s="63">
        <f>SUM(T69:X69)</f>
        <v>721.675</v>
      </c>
      <c r="Z69" s="28">
        <v>2025</v>
      </c>
      <c r="GR69" s="5"/>
      <c r="GS69" s="5"/>
      <c r="GT69" s="5"/>
    </row>
    <row r="70" spans="1:202" s="4" customFormat="1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2"/>
      <c r="P70" s="32"/>
      <c r="Q70" s="32"/>
      <c r="R70" s="29" t="s">
        <v>105</v>
      </c>
      <c r="S70" s="86" t="s">
        <v>21</v>
      </c>
      <c r="T70" s="27">
        <v>3</v>
      </c>
      <c r="U70" s="27">
        <v>4</v>
      </c>
      <c r="V70" s="27">
        <v>0</v>
      </c>
      <c r="W70" s="27">
        <v>0</v>
      </c>
      <c r="X70" s="27">
        <v>0</v>
      </c>
      <c r="Y70" s="27">
        <f>SUM(T70:X70)</f>
        <v>7</v>
      </c>
      <c r="Z70" s="28">
        <v>2025</v>
      </c>
      <c r="GR70" s="5"/>
      <c r="GS70" s="5"/>
      <c r="GT70" s="5"/>
    </row>
    <row r="71" spans="1:26" ht="38.25">
      <c r="A71" s="45">
        <v>6</v>
      </c>
      <c r="B71" s="46">
        <v>0</v>
      </c>
      <c r="C71" s="46">
        <v>1</v>
      </c>
      <c r="D71" s="46">
        <v>0</v>
      </c>
      <c r="E71" s="46">
        <v>4</v>
      </c>
      <c r="F71" s="46">
        <v>0</v>
      </c>
      <c r="G71" s="46">
        <v>9</v>
      </c>
      <c r="H71" s="46">
        <v>0</v>
      </c>
      <c r="I71" s="46">
        <v>3</v>
      </c>
      <c r="J71" s="46">
        <v>2</v>
      </c>
      <c r="K71" s="46">
        <v>0</v>
      </c>
      <c r="L71" s="46">
        <v>3</v>
      </c>
      <c r="M71" s="46">
        <v>1</v>
      </c>
      <c r="N71" s="46">
        <v>1</v>
      </c>
      <c r="O71" s="59" t="s">
        <v>29</v>
      </c>
      <c r="P71" s="59" t="s">
        <v>32</v>
      </c>
      <c r="Q71" s="59" t="s">
        <v>29</v>
      </c>
      <c r="R71" s="60" t="s">
        <v>79</v>
      </c>
      <c r="S71" s="61" t="s">
        <v>16</v>
      </c>
      <c r="T71" s="62">
        <v>96890.6</v>
      </c>
      <c r="U71" s="62">
        <v>98968</v>
      </c>
      <c r="V71" s="62">
        <v>46388.1</v>
      </c>
      <c r="W71" s="62">
        <v>48212.6</v>
      </c>
      <c r="X71" s="62">
        <v>0</v>
      </c>
      <c r="Y71" s="62">
        <f>SUM(T71:X71)</f>
        <v>290459.3</v>
      </c>
      <c r="Z71" s="47">
        <v>2025</v>
      </c>
    </row>
    <row r="72" spans="1:26" ht="38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29" t="s">
        <v>61</v>
      </c>
      <c r="S72" s="86" t="s">
        <v>19</v>
      </c>
      <c r="T72" s="27">
        <v>80</v>
      </c>
      <c r="U72" s="27">
        <v>80</v>
      </c>
      <c r="V72" s="27">
        <v>80</v>
      </c>
      <c r="W72" s="27">
        <v>80</v>
      </c>
      <c r="X72" s="27">
        <v>0</v>
      </c>
      <c r="Y72" s="27">
        <v>80</v>
      </c>
      <c r="Z72" s="28">
        <v>2025</v>
      </c>
    </row>
    <row r="73" spans="1:26" ht="25.5">
      <c r="A73" s="53">
        <v>6</v>
      </c>
      <c r="B73" s="54">
        <v>0</v>
      </c>
      <c r="C73" s="54">
        <v>1</v>
      </c>
      <c r="D73" s="54">
        <v>0</v>
      </c>
      <c r="E73" s="54">
        <v>4</v>
      </c>
      <c r="F73" s="54">
        <v>0</v>
      </c>
      <c r="G73" s="54">
        <v>9</v>
      </c>
      <c r="H73" s="54">
        <v>0</v>
      </c>
      <c r="I73" s="54">
        <v>3</v>
      </c>
      <c r="J73" s="54">
        <v>2</v>
      </c>
      <c r="K73" s="54">
        <v>0</v>
      </c>
      <c r="L73" s="54">
        <v>3</v>
      </c>
      <c r="M73" s="54" t="s">
        <v>30</v>
      </c>
      <c r="N73" s="54">
        <v>1</v>
      </c>
      <c r="O73" s="55" t="s">
        <v>29</v>
      </c>
      <c r="P73" s="55" t="s">
        <v>32</v>
      </c>
      <c r="Q73" s="55" t="s">
        <v>29</v>
      </c>
      <c r="R73" s="83" t="s">
        <v>80</v>
      </c>
      <c r="S73" s="84" t="s">
        <v>16</v>
      </c>
      <c r="T73" s="64">
        <v>24222.65</v>
      </c>
      <c r="U73" s="64">
        <v>24742</v>
      </c>
      <c r="V73" s="64">
        <v>11597.025</v>
      </c>
      <c r="W73" s="64">
        <v>12053.15</v>
      </c>
      <c r="X73" s="64">
        <v>29710.12</v>
      </c>
      <c r="Y73" s="64">
        <f>SUM(T73:X73)</f>
        <v>102324.94499999999</v>
      </c>
      <c r="Z73" s="56">
        <v>2025</v>
      </c>
    </row>
    <row r="74" spans="1:2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29" t="s">
        <v>62</v>
      </c>
      <c r="S74" s="86" t="s">
        <v>19</v>
      </c>
      <c r="T74" s="27">
        <v>100</v>
      </c>
      <c r="U74" s="27">
        <v>100</v>
      </c>
      <c r="V74" s="27">
        <v>100</v>
      </c>
      <c r="W74" s="27">
        <v>100</v>
      </c>
      <c r="X74" s="27">
        <v>100</v>
      </c>
      <c r="Y74" s="27">
        <v>100</v>
      </c>
      <c r="Z74" s="28">
        <v>2025</v>
      </c>
    </row>
    <row r="75" spans="1:26" ht="51">
      <c r="A75" s="42">
        <v>6</v>
      </c>
      <c r="B75" s="40">
        <v>0</v>
      </c>
      <c r="C75" s="40">
        <v>1</v>
      </c>
      <c r="D75" s="40">
        <v>0</v>
      </c>
      <c r="E75" s="40">
        <v>4</v>
      </c>
      <c r="F75" s="40">
        <v>0</v>
      </c>
      <c r="G75" s="40">
        <v>9</v>
      </c>
      <c r="H75" s="40">
        <v>0</v>
      </c>
      <c r="I75" s="40">
        <v>3</v>
      </c>
      <c r="J75" s="40">
        <v>2</v>
      </c>
      <c r="K75" s="40">
        <v>0</v>
      </c>
      <c r="L75" s="40">
        <v>3</v>
      </c>
      <c r="M75" s="40">
        <v>4</v>
      </c>
      <c r="N75" s="40">
        <v>0</v>
      </c>
      <c r="O75" s="41" t="s">
        <v>81</v>
      </c>
      <c r="P75" s="41" t="s">
        <v>82</v>
      </c>
      <c r="Q75" s="41" t="s">
        <v>29</v>
      </c>
      <c r="R75" s="83" t="s">
        <v>83</v>
      </c>
      <c r="S75" s="86" t="s">
        <v>16</v>
      </c>
      <c r="T75" s="35">
        <v>1543.976</v>
      </c>
      <c r="U75" s="35">
        <v>1735.808</v>
      </c>
      <c r="V75" s="35">
        <v>0</v>
      </c>
      <c r="W75" s="35">
        <v>0</v>
      </c>
      <c r="X75" s="35">
        <v>0</v>
      </c>
      <c r="Y75" s="35">
        <f>SUM(T75:X75)</f>
        <v>3279.784</v>
      </c>
      <c r="Z75" s="28">
        <v>2025</v>
      </c>
    </row>
    <row r="76" spans="1:26" ht="25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29" t="s">
        <v>105</v>
      </c>
      <c r="S76" s="86" t="s">
        <v>21</v>
      </c>
      <c r="T76" s="27">
        <v>11</v>
      </c>
      <c r="U76" s="27">
        <v>11</v>
      </c>
      <c r="V76" s="27">
        <v>0</v>
      </c>
      <c r="W76" s="27">
        <v>0</v>
      </c>
      <c r="X76" s="27">
        <v>0</v>
      </c>
      <c r="Y76" s="27">
        <f>SUM(T76:X76)</f>
        <v>22</v>
      </c>
      <c r="Z76" s="28">
        <v>2025</v>
      </c>
    </row>
    <row r="77" spans="1:26" ht="63.75">
      <c r="A77" s="75">
        <v>6</v>
      </c>
      <c r="B77" s="75">
        <v>0</v>
      </c>
      <c r="C77" s="75">
        <v>1</v>
      </c>
      <c r="D77" s="75">
        <v>0</v>
      </c>
      <c r="E77" s="75">
        <v>4</v>
      </c>
      <c r="F77" s="75">
        <v>0</v>
      </c>
      <c r="G77" s="75">
        <v>9</v>
      </c>
      <c r="H77" s="75">
        <v>0</v>
      </c>
      <c r="I77" s="75">
        <v>3</v>
      </c>
      <c r="J77" s="75">
        <v>2</v>
      </c>
      <c r="K77" s="75">
        <v>0</v>
      </c>
      <c r="L77" s="75">
        <v>3</v>
      </c>
      <c r="M77" s="75" t="s">
        <v>30</v>
      </c>
      <c r="N77" s="75">
        <v>0</v>
      </c>
      <c r="O77" s="75">
        <v>2</v>
      </c>
      <c r="P77" s="75">
        <v>2</v>
      </c>
      <c r="Q77" s="75">
        <v>0</v>
      </c>
      <c r="R77" s="83" t="s">
        <v>91</v>
      </c>
      <c r="S77" s="86" t="s">
        <v>16</v>
      </c>
      <c r="T77" s="80">
        <v>0</v>
      </c>
      <c r="U77" s="80">
        <v>4916.5</v>
      </c>
      <c r="V77" s="80">
        <v>0</v>
      </c>
      <c r="W77" s="80">
        <v>0</v>
      </c>
      <c r="X77" s="80">
        <v>0</v>
      </c>
      <c r="Y77" s="80">
        <f>SUM(T77:X77)</f>
        <v>4916.5</v>
      </c>
      <c r="Z77" s="76">
        <v>2022</v>
      </c>
    </row>
    <row r="78" spans="1:26" ht="25.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29" t="s">
        <v>93</v>
      </c>
      <c r="S78" s="86" t="s">
        <v>19</v>
      </c>
      <c r="T78" s="79">
        <v>0</v>
      </c>
      <c r="U78" s="79">
        <v>20</v>
      </c>
      <c r="V78" s="79">
        <v>0</v>
      </c>
      <c r="W78" s="79">
        <v>0</v>
      </c>
      <c r="X78" s="79">
        <v>0</v>
      </c>
      <c r="Y78" s="79">
        <v>20</v>
      </c>
      <c r="Z78" s="76">
        <v>2022</v>
      </c>
    </row>
    <row r="79" spans="1:26" ht="67.5" customHeight="1">
      <c r="A79" s="75">
        <v>6</v>
      </c>
      <c r="B79" s="75">
        <v>0</v>
      </c>
      <c r="C79" s="75">
        <v>1</v>
      </c>
      <c r="D79" s="75">
        <v>0</v>
      </c>
      <c r="E79" s="75">
        <v>4</v>
      </c>
      <c r="F79" s="75">
        <v>0</v>
      </c>
      <c r="G79" s="75">
        <v>9</v>
      </c>
      <c r="H79" s="75">
        <v>0</v>
      </c>
      <c r="I79" s="75">
        <v>3</v>
      </c>
      <c r="J79" s="75">
        <v>2</v>
      </c>
      <c r="K79" s="75">
        <v>0</v>
      </c>
      <c r="L79" s="75">
        <v>3</v>
      </c>
      <c r="M79" s="75">
        <v>1</v>
      </c>
      <c r="N79" s="75">
        <v>0</v>
      </c>
      <c r="O79" s="75">
        <v>2</v>
      </c>
      <c r="P79" s="75">
        <v>2</v>
      </c>
      <c r="Q79" s="75">
        <v>0</v>
      </c>
      <c r="R79" s="83" t="s">
        <v>101</v>
      </c>
      <c r="S79" s="86" t="s">
        <v>103</v>
      </c>
      <c r="T79" s="80">
        <v>0</v>
      </c>
      <c r="U79" s="80">
        <v>19666.1</v>
      </c>
      <c r="V79" s="80">
        <v>0</v>
      </c>
      <c r="W79" s="80">
        <v>0</v>
      </c>
      <c r="X79" s="80">
        <v>0</v>
      </c>
      <c r="Y79" s="80">
        <f>SUM(T79:X79)</f>
        <v>19666.1</v>
      </c>
      <c r="Z79" s="76">
        <v>2022</v>
      </c>
    </row>
    <row r="80" spans="1:26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29" t="s">
        <v>94</v>
      </c>
      <c r="S80" s="86" t="s">
        <v>21</v>
      </c>
      <c r="T80" s="79">
        <v>0</v>
      </c>
      <c r="U80" s="79">
        <v>1</v>
      </c>
      <c r="V80" s="79">
        <v>0</v>
      </c>
      <c r="W80" s="79">
        <v>0</v>
      </c>
      <c r="X80" s="79">
        <v>0</v>
      </c>
      <c r="Y80" s="79">
        <v>1</v>
      </c>
      <c r="Z80" s="76">
        <v>2022</v>
      </c>
    </row>
    <row r="81" spans="1:26" ht="38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29" t="s">
        <v>100</v>
      </c>
      <c r="S81" s="86" t="s">
        <v>19</v>
      </c>
      <c r="T81" s="79">
        <v>0</v>
      </c>
      <c r="U81" s="79">
        <v>80</v>
      </c>
      <c r="V81" s="79">
        <v>0</v>
      </c>
      <c r="W81" s="79">
        <v>0</v>
      </c>
      <c r="X81" s="79">
        <v>0</v>
      </c>
      <c r="Y81" s="79">
        <v>20</v>
      </c>
      <c r="Z81" s="76">
        <v>2022</v>
      </c>
    </row>
    <row r="82" spans="1:26" ht="25.5">
      <c r="A82" s="75">
        <v>6</v>
      </c>
      <c r="B82" s="75">
        <v>0</v>
      </c>
      <c r="C82" s="75">
        <v>1</v>
      </c>
      <c r="D82" s="75">
        <v>0</v>
      </c>
      <c r="E82" s="75">
        <v>4</v>
      </c>
      <c r="F82" s="75">
        <v>0</v>
      </c>
      <c r="G82" s="75">
        <v>9</v>
      </c>
      <c r="H82" s="75">
        <v>0</v>
      </c>
      <c r="I82" s="75">
        <v>3</v>
      </c>
      <c r="J82" s="75">
        <v>2</v>
      </c>
      <c r="K82" s="75">
        <v>0</v>
      </c>
      <c r="L82" s="75">
        <v>3</v>
      </c>
      <c r="M82" s="75">
        <v>2</v>
      </c>
      <c r="N82" s="75">
        <v>0</v>
      </c>
      <c r="O82" s="75">
        <v>0</v>
      </c>
      <c r="P82" s="75">
        <v>9</v>
      </c>
      <c r="Q82" s="75">
        <v>0</v>
      </c>
      <c r="R82" s="83" t="s">
        <v>92</v>
      </c>
      <c r="S82" s="86" t="s">
        <v>16</v>
      </c>
      <c r="T82" s="80">
        <v>0</v>
      </c>
      <c r="U82" s="80">
        <v>360.125</v>
      </c>
      <c r="V82" s="80">
        <v>0</v>
      </c>
      <c r="W82" s="80">
        <v>0</v>
      </c>
      <c r="X82" s="80">
        <v>0</v>
      </c>
      <c r="Y82" s="80">
        <f>SUM(T82:X82)</f>
        <v>360.125</v>
      </c>
      <c r="Z82" s="76">
        <v>2022</v>
      </c>
    </row>
    <row r="83" spans="1:26" ht="25.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29" t="s">
        <v>93</v>
      </c>
      <c r="S83" s="86" t="s">
        <v>19</v>
      </c>
      <c r="T83" s="79">
        <v>0</v>
      </c>
      <c r="U83" s="79">
        <v>100</v>
      </c>
      <c r="V83" s="79">
        <v>0</v>
      </c>
      <c r="W83" s="79">
        <v>0</v>
      </c>
      <c r="X83" s="79">
        <v>0</v>
      </c>
      <c r="Y83" s="79">
        <v>100</v>
      </c>
      <c r="Z83" s="76">
        <v>2022</v>
      </c>
    </row>
    <row r="84" spans="1:26" ht="76.5">
      <c r="A84" s="75">
        <v>6</v>
      </c>
      <c r="B84" s="75">
        <v>0</v>
      </c>
      <c r="C84" s="75">
        <v>1</v>
      </c>
      <c r="D84" s="75">
        <v>0</v>
      </c>
      <c r="E84" s="75">
        <v>4</v>
      </c>
      <c r="F84" s="75">
        <v>0</v>
      </c>
      <c r="G84" s="75">
        <v>9</v>
      </c>
      <c r="H84" s="75">
        <v>0</v>
      </c>
      <c r="I84" s="75">
        <v>3</v>
      </c>
      <c r="J84" s="75">
        <v>2</v>
      </c>
      <c r="K84" s="75">
        <v>0</v>
      </c>
      <c r="L84" s="75">
        <v>3</v>
      </c>
      <c r="M84" s="75">
        <v>2</v>
      </c>
      <c r="N84" s="75">
        <v>0</v>
      </c>
      <c r="O84" s="75">
        <v>0</v>
      </c>
      <c r="P84" s="75">
        <v>1</v>
      </c>
      <c r="Q84" s="75">
        <v>0</v>
      </c>
      <c r="R84" s="83" t="s">
        <v>104</v>
      </c>
      <c r="S84" s="86" t="s">
        <v>27</v>
      </c>
      <c r="T84" s="85">
        <v>0</v>
      </c>
      <c r="U84" s="85">
        <v>1</v>
      </c>
      <c r="V84" s="85">
        <v>0</v>
      </c>
      <c r="W84" s="85">
        <v>0</v>
      </c>
      <c r="X84" s="85">
        <v>0</v>
      </c>
      <c r="Y84" s="85">
        <f>SUM(T84:X84)</f>
        <v>1</v>
      </c>
      <c r="Z84" s="76">
        <v>2022</v>
      </c>
    </row>
    <row r="85" spans="1:26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29" t="s">
        <v>94</v>
      </c>
      <c r="S85" s="86" t="s">
        <v>21</v>
      </c>
      <c r="T85" s="79">
        <v>0</v>
      </c>
      <c r="U85" s="79">
        <v>1</v>
      </c>
      <c r="V85" s="79">
        <v>0</v>
      </c>
      <c r="W85" s="79">
        <v>0</v>
      </c>
      <c r="X85" s="79">
        <v>0</v>
      </c>
      <c r="Y85" s="79">
        <v>100</v>
      </c>
      <c r="Z85" s="76">
        <v>2022</v>
      </c>
    </row>
    <row r="91" ht="12.75">
      <c r="U91" s="1" t="s">
        <v>97</v>
      </c>
    </row>
  </sheetData>
  <sheetProtection selectLockedCells="1" selectUnlockedCells="1"/>
  <mergeCells count="28">
    <mergeCell ref="A12:Z12"/>
    <mergeCell ref="D24:E24"/>
    <mergeCell ref="S23:S24"/>
    <mergeCell ref="T23:X23"/>
    <mergeCell ref="Y23:Z23"/>
    <mergeCell ref="A22:Z22"/>
    <mergeCell ref="A20:Z20"/>
    <mergeCell ref="A19:Z19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Win10</cp:lastModifiedBy>
  <cp:lastPrinted>2023-01-18T08:56:32Z</cp:lastPrinted>
  <dcterms:created xsi:type="dcterms:W3CDTF">2020-02-04T07:11:22Z</dcterms:created>
  <dcterms:modified xsi:type="dcterms:W3CDTF">2023-01-27T05:47:52Z</dcterms:modified>
  <cp:category/>
  <cp:version/>
  <cp:contentType/>
  <cp:contentStatus/>
</cp:coreProperties>
</file>